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 activeTab="3"/>
  </bookViews>
  <sheets>
    <sheet name="2005" sheetId="6" r:id="rId1"/>
    <sheet name="2010" sheetId="5" r:id="rId2"/>
    <sheet name="2015" sheetId="4" r:id="rId3"/>
    <sheet name="2020" sheetId="7" r:id="rId4"/>
  </sheets>
  <definedNames>
    <definedName name="_xlnm._FilterDatabase" localSheetId="3" hidden="1">'2020'!$A$9:$Q$207</definedName>
  </definedNames>
  <calcPr calcId="144525"/>
</workbook>
</file>

<file path=xl/calcChain.xml><?xml version="1.0" encoding="utf-8"?>
<calcChain xmlns="http://schemas.openxmlformats.org/spreadsheetml/2006/main">
  <c r="P202" i="7" l="1"/>
  <c r="P196" i="7"/>
  <c r="P190" i="7"/>
  <c r="P184" i="7"/>
  <c r="P178" i="7"/>
  <c r="P172" i="7"/>
  <c r="P166" i="7"/>
  <c r="P160" i="7"/>
  <c r="P154" i="7"/>
  <c r="P148" i="7"/>
  <c r="P142" i="7"/>
  <c r="P136" i="7"/>
  <c r="P130" i="7"/>
  <c r="P124" i="7"/>
  <c r="P118" i="7"/>
  <c r="P112" i="7"/>
  <c r="P106" i="7"/>
  <c r="P100" i="7"/>
  <c r="P94" i="7"/>
  <c r="P88" i="7"/>
  <c r="P82" i="7"/>
  <c r="P76" i="7"/>
  <c r="P70" i="7"/>
  <c r="P64" i="7"/>
  <c r="P58" i="7"/>
  <c r="P52" i="7"/>
  <c r="P46" i="7"/>
  <c r="P40" i="7"/>
  <c r="P34" i="7"/>
  <c r="P28" i="7"/>
  <c r="P22" i="7"/>
  <c r="P16" i="7"/>
  <c r="O34" i="7"/>
  <c r="O202" i="7"/>
  <c r="O196" i="7"/>
  <c r="O190" i="7"/>
  <c r="O184" i="7"/>
  <c r="O178" i="7"/>
  <c r="O172" i="7"/>
  <c r="O166" i="7"/>
  <c r="O160" i="7"/>
  <c r="O154" i="7"/>
  <c r="O148" i="7"/>
  <c r="O142" i="7"/>
  <c r="O136" i="7"/>
  <c r="O130" i="7"/>
  <c r="O124" i="7"/>
  <c r="O118" i="7"/>
  <c r="O112" i="7"/>
  <c r="O106" i="7"/>
  <c r="O100" i="7"/>
  <c r="O94" i="7"/>
  <c r="O88" i="7"/>
  <c r="O82" i="7"/>
  <c r="O76" i="7"/>
  <c r="O70" i="7"/>
  <c r="O64" i="7"/>
  <c r="O58" i="7"/>
  <c r="O52" i="7"/>
  <c r="O46" i="7"/>
  <c r="O40" i="7"/>
  <c r="O28" i="7"/>
  <c r="O22" i="7"/>
  <c r="O16" i="7"/>
  <c r="O10" i="7"/>
  <c r="M103" i="6" l="1"/>
  <c r="M100" i="6"/>
  <c r="M97" i="6"/>
  <c r="M94" i="6"/>
  <c r="M91" i="6"/>
  <c r="M88" i="6"/>
  <c r="M85" i="6"/>
  <c r="M82" i="6"/>
  <c r="M79" i="6"/>
  <c r="M76" i="6"/>
  <c r="M73" i="6"/>
  <c r="M70" i="6"/>
  <c r="M67" i="6"/>
  <c r="M64" i="6"/>
  <c r="M61" i="6"/>
  <c r="M58" i="6"/>
  <c r="M55" i="6"/>
  <c r="M52" i="6"/>
  <c r="M49" i="6"/>
  <c r="M46" i="6"/>
  <c r="M43" i="6"/>
  <c r="M40" i="6"/>
  <c r="M37" i="6"/>
  <c r="M34" i="6"/>
  <c r="M31" i="6"/>
  <c r="M28" i="6"/>
  <c r="M25" i="6"/>
  <c r="M22" i="6"/>
  <c r="M19" i="6"/>
  <c r="M16" i="6"/>
  <c r="M13" i="6"/>
  <c r="M10" i="6"/>
  <c r="M7" i="6"/>
  <c r="N167" i="5"/>
  <c r="N162" i="5"/>
  <c r="N157" i="5"/>
  <c r="N152" i="5"/>
  <c r="N147" i="5"/>
  <c r="N142" i="5"/>
  <c r="N137" i="5"/>
  <c r="N132" i="5"/>
  <c r="N127" i="5"/>
  <c r="N122" i="5"/>
  <c r="N117" i="5"/>
  <c r="N112" i="5"/>
  <c r="N107" i="5"/>
  <c r="N102" i="5"/>
  <c r="N97" i="5"/>
  <c r="N92" i="5"/>
  <c r="N87" i="5"/>
  <c r="N82" i="5"/>
  <c r="N77" i="5"/>
  <c r="N72" i="5"/>
  <c r="N67" i="5"/>
  <c r="N62" i="5"/>
  <c r="N57" i="5"/>
  <c r="N52" i="5"/>
  <c r="N47" i="5"/>
  <c r="N42" i="5"/>
  <c r="N37" i="5"/>
  <c r="N32" i="5"/>
  <c r="N27" i="5"/>
  <c r="N22" i="5"/>
  <c r="N17" i="5"/>
  <c r="N12" i="5"/>
  <c r="N7" i="5"/>
  <c r="M103" i="4"/>
  <c r="M100" i="4"/>
  <c r="M97" i="4"/>
  <c r="M94" i="4"/>
  <c r="M91" i="4"/>
  <c r="M88" i="4"/>
  <c r="M85" i="4"/>
  <c r="M82" i="4"/>
  <c r="M79" i="4"/>
  <c r="M76" i="4"/>
  <c r="M73" i="4"/>
  <c r="M70" i="4"/>
  <c r="M67" i="4"/>
  <c r="M64" i="4"/>
  <c r="M61" i="4"/>
  <c r="M58" i="4"/>
  <c r="M55" i="4"/>
  <c r="M52" i="4"/>
  <c r="M49" i="4"/>
  <c r="M46" i="4"/>
  <c r="M43" i="4"/>
  <c r="M40" i="4"/>
  <c r="M37" i="4"/>
  <c r="M34" i="4"/>
  <c r="M31" i="4"/>
  <c r="M28" i="4"/>
  <c r="M25" i="4"/>
  <c r="M22" i="4"/>
  <c r="M19" i="4"/>
  <c r="M16" i="4"/>
  <c r="M13" i="4"/>
  <c r="M10" i="4"/>
  <c r="M7" i="4"/>
  <c r="N16" i="4" l="1"/>
  <c r="N28" i="4"/>
  <c r="N19" i="6"/>
  <c r="N31" i="6"/>
  <c r="N43" i="6"/>
  <c r="N67" i="6"/>
  <c r="N91" i="6"/>
  <c r="N22" i="6"/>
  <c r="N46" i="6"/>
  <c r="N70" i="6"/>
  <c r="N94" i="6"/>
  <c r="N13" i="6"/>
  <c r="N25" i="6"/>
  <c r="N37" i="6"/>
  <c r="N49" i="6"/>
  <c r="N61" i="6"/>
  <c r="N73" i="6"/>
  <c r="N85" i="6"/>
  <c r="N97" i="6"/>
  <c r="N55" i="6"/>
  <c r="N79" i="6"/>
  <c r="N103" i="6"/>
  <c r="N10" i="6"/>
  <c r="N34" i="6"/>
  <c r="N58" i="6"/>
  <c r="N82" i="6"/>
  <c r="N16" i="6"/>
  <c r="N28" i="6"/>
  <c r="N40" i="6"/>
  <c r="N52" i="6"/>
  <c r="N64" i="6"/>
  <c r="N76" i="6"/>
  <c r="N88" i="6"/>
  <c r="N100" i="6"/>
  <c r="O12" i="5"/>
  <c r="O32" i="5"/>
  <c r="O92" i="5"/>
  <c r="O132" i="5"/>
  <c r="O17" i="5"/>
  <c r="O37" i="5"/>
  <c r="O57" i="5"/>
  <c r="O77" i="5"/>
  <c r="O97" i="5"/>
  <c r="O117" i="5"/>
  <c r="O137" i="5"/>
  <c r="O157" i="5"/>
  <c r="O52" i="5"/>
  <c r="O112" i="5"/>
  <c r="O22" i="5"/>
  <c r="O42" i="5"/>
  <c r="O62" i="5"/>
  <c r="O82" i="5"/>
  <c r="O102" i="5"/>
  <c r="O122" i="5"/>
  <c r="O142" i="5"/>
  <c r="O162" i="5"/>
  <c r="O72" i="5"/>
  <c r="O152" i="5"/>
  <c r="O27" i="5"/>
  <c r="O47" i="5"/>
  <c r="O67" i="5"/>
  <c r="O87" i="5"/>
  <c r="O107" i="5"/>
  <c r="O127" i="5"/>
  <c r="O147" i="5"/>
  <c r="O167" i="5"/>
  <c r="N76" i="4"/>
  <c r="N19" i="4"/>
  <c r="N31" i="4"/>
  <c r="N43" i="4"/>
  <c r="N55" i="4"/>
  <c r="N67" i="4"/>
  <c r="N79" i="4"/>
  <c r="N91" i="4"/>
  <c r="N103" i="4"/>
  <c r="N52" i="4"/>
  <c r="N88" i="4"/>
  <c r="N10" i="4"/>
  <c r="N22" i="4"/>
  <c r="N34" i="4"/>
  <c r="N46" i="4"/>
  <c r="N58" i="4"/>
  <c r="N70" i="4"/>
  <c r="N82" i="4"/>
  <c r="N94" i="4"/>
  <c r="N40" i="4"/>
  <c r="N64" i="4"/>
  <c r="N100" i="4"/>
  <c r="N13" i="4"/>
  <c r="N25" i="4"/>
  <c r="N37" i="4"/>
  <c r="N49" i="4"/>
  <c r="N61" i="4"/>
  <c r="N73" i="4"/>
  <c r="N85" i="4"/>
  <c r="N97" i="4"/>
</calcChain>
</file>

<file path=xl/sharedStrings.xml><?xml version="1.0" encoding="utf-8"?>
<sst xmlns="http://schemas.openxmlformats.org/spreadsheetml/2006/main" count="1210" uniqueCount="100">
  <si>
    <t>Estados Unidos Mexicanos</t>
  </si>
  <si>
    <t>Entidad federativa</t>
  </si>
  <si>
    <t>Grupos quinquenales de edad</t>
  </si>
  <si>
    <t>Población total /1</t>
  </si>
  <si>
    <t>Condición de derechohabiencia a servicios de salud</t>
  </si>
  <si>
    <t>Derechohabiente</t>
  </si>
  <si>
    <t>No derechohabiente</t>
  </si>
  <si>
    <t>No especificado</t>
  </si>
  <si>
    <t>Total /2</t>
  </si>
  <si>
    <t>En el IMSS</t>
  </si>
  <si>
    <t>En el ISSSTE</t>
  </si>
  <si>
    <t>En PEMEX, SEDENA o SEMAR</t>
  </si>
  <si>
    <t>Seguro Popular</t>
  </si>
  <si>
    <t>En institución privada /3</t>
  </si>
  <si>
    <t>En otra institución /4</t>
  </si>
  <si>
    <t>Total Nacional</t>
  </si>
  <si>
    <t>Total</t>
  </si>
  <si>
    <t>65 - 69 años</t>
  </si>
  <si>
    <t>70 - 74 años</t>
  </si>
  <si>
    <t>75 años y más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</si>
  <si>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</si>
  <si>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</si>
  <si>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</si>
  <si>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</si>
  <si>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</si>
  <si>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</si>
  <si>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</si>
  <si>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</si>
  <si>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</si>
  <si>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</si>
  <si>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</si>
  <si>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</si>
  <si>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</si>
  <si>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</si>
  <si>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</si>
  <si>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</si>
  <si>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</si>
  <si>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</si>
  <si>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</si>
  <si>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</si>
  <si>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</si>
  <si>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 Arteaga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</si>
  <si>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</si>
  <si>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</si>
  <si>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</si>
  <si>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</si>
  <si>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</si>
  <si>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</si>
  <si>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</si>
  <si>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</si>
  <si>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</si>
  <si>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</si>
  <si>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08/02/2011</t>
  </si>
  <si>
    <t>IMSS</t>
  </si>
  <si>
    <t>ISSSTE</t>
  </si>
  <si>
    <t>ISSSTE estatal</t>
  </si>
  <si>
    <t>Pemex, Defensa o Marina</t>
  </si>
  <si>
    <t>Institución privada</t>
  </si>
  <si>
    <t>65-69 años</t>
  </si>
  <si>
    <t>70-74 años</t>
  </si>
  <si>
    <t>75-79 años</t>
  </si>
  <si>
    <t>80-84 años</t>
  </si>
  <si>
    <t>85 años y más</t>
  </si>
  <si>
    <t>22 Querétaro</t>
  </si>
  <si>
    <t>Fecha de elaboración: 24/10/2016</t>
  </si>
  <si>
    <t>Población total</t>
  </si>
  <si>
    <t>No afiliada</t>
  </si>
  <si>
    <t>ISSSTE e ISSSTE estatal</t>
  </si>
  <si>
    <t>09 Ciudad de México</t>
  </si>
  <si>
    <t>Nota: Los límites de confianza se calculan al 90 por ciento.</t>
  </si>
  <si>
    <t>Lugar Nacional</t>
  </si>
  <si>
    <t>Porcentaje de población adulta mayor (65 ymás años) que es derechohabiente a servicios de salud</t>
  </si>
  <si>
    <r>
      <t>1</t>
    </r>
    <r>
      <rPr>
        <sz val="8"/>
        <color indexed="8"/>
        <rFont val="Arial"/>
        <family val="2"/>
      </rPr>
      <t>  Incluye una estimación de población a nivel nacional de 1 344 585 personas que corresponden a 448 195 viviendas sin información de ocupantes.</t>
    </r>
  </si>
  <si>
    <r>
      <t>2</t>
    </r>
    <r>
      <rPr>
        <sz val="8"/>
        <color indexed="8"/>
        <rFont val="Arial"/>
        <family val="2"/>
      </rPr>
      <t>  La suma de los derechohabientes en las distintas instituciones de salud puede ser mayor al total por aquella población que tiene derecho a este servicio en más de una institución de salud.</t>
    </r>
  </si>
  <si>
    <r>
      <t>3</t>
    </r>
    <r>
      <rPr>
        <sz val="8"/>
        <color indexed="8"/>
        <rFont val="Arial"/>
        <family val="2"/>
      </rPr>
      <t>  Incluye al Sistema de Protección Social en Salud (SPSS) que coordina la Secretaría de Salud (SSA).</t>
    </r>
  </si>
  <si>
    <r>
      <t>Población total</t>
    </r>
    <r>
      <rPr>
        <b/>
        <vertAlign val="superscript"/>
        <sz val="10"/>
        <color theme="0"/>
        <rFont val="Arial"/>
        <family val="2"/>
      </rPr>
      <t>1</t>
    </r>
  </si>
  <si>
    <r>
      <t>Derechohabiente</t>
    </r>
    <r>
      <rPr>
        <b/>
        <vertAlign val="superscript"/>
        <sz val="10"/>
        <color theme="0"/>
        <rFont val="Arial"/>
        <family val="2"/>
      </rPr>
      <t>2</t>
    </r>
  </si>
  <si>
    <r>
      <t>Seguro Popular o para una Nueva Generación</t>
    </r>
    <r>
      <rPr>
        <b/>
        <vertAlign val="superscript"/>
        <sz val="10"/>
        <color theme="0"/>
        <rFont val="Arial"/>
        <family val="2"/>
      </rPr>
      <t>3</t>
    </r>
  </si>
  <si>
    <r>
      <t>Otra institución</t>
    </r>
    <r>
      <rPr>
        <b/>
        <vertAlign val="superscript"/>
        <sz val="10"/>
        <color theme="0"/>
        <rFont val="Arial"/>
        <family val="2"/>
      </rPr>
      <t>4</t>
    </r>
  </si>
  <si>
    <r>
      <t>1</t>
    </r>
    <r>
      <rPr>
        <sz val="8"/>
        <color indexed="8"/>
        <rFont val="Arial"/>
        <family val="2"/>
      </rPr>
      <t>  La distribución porcentual de la condición de afiliación a servicios de salud se calcula respecto de la población total.</t>
    </r>
  </si>
  <si>
    <r>
      <t>2</t>
    </r>
    <r>
      <rPr>
        <sz val="8"/>
        <color indexed="8"/>
        <rFont val="Arial"/>
        <family val="2"/>
      </rPr>
      <t>  El porcentaje para cada institución de servicios de salud se obtuvo con respecto de la población afiliada. La suma de los porcentajes puede ser mayor a 100%, debido a las personas que están afiliadas en más de una institución de salud.</t>
    </r>
  </si>
  <si>
    <r>
      <t>4</t>
    </r>
    <r>
      <rPr>
        <sz val="8"/>
        <color indexed="8"/>
        <rFont val="Arial"/>
        <family val="2"/>
      </rPr>
      <t>  Incluye otras instituciones de salud públicas y privadas del país.</t>
    </r>
  </si>
  <si>
    <r>
      <t>Condición de afiliación a servicios de salud</t>
    </r>
    <r>
      <rPr>
        <b/>
        <vertAlign val="superscript"/>
        <sz val="10"/>
        <color theme="0"/>
        <rFont val="Arial"/>
        <family val="2"/>
      </rPr>
      <t>1</t>
    </r>
  </si>
  <si>
    <r>
      <t>Afiliada</t>
    </r>
    <r>
      <rPr>
        <b/>
        <vertAlign val="superscript"/>
        <sz val="10"/>
        <color theme="0"/>
        <rFont val="Arial"/>
        <family val="2"/>
      </rPr>
      <t>2</t>
    </r>
  </si>
  <si>
    <t>Fuente: INEGI. Tabulados de la Encuesta Intercensal 2015</t>
  </si>
  <si>
    <t>Fuente: INEGI. Censo de Población y Vivienda 2010: Tabulados del Cuestionario Básico</t>
  </si>
  <si>
    <t>Fuente: INEGI. II Conteo de Población y Vivienda 2005. Tabulados básicos.</t>
  </si>
  <si>
    <t>Porcentaje de población adulta mayor que es derechohabiente a servicios de salud</t>
  </si>
  <si>
    <t>Condición de afiliación a servicios de salud</t>
  </si>
  <si>
    <t>Afiliada</t>
  </si>
  <si>
    <t>IMSS BIENESTAR</t>
  </si>
  <si>
    <r>
      <t>1</t>
    </r>
    <r>
      <rPr>
        <sz val="8"/>
        <color indexed="8"/>
        <rFont val="Arial"/>
        <family val="2"/>
      </rPr>
      <t> Incluye una estimación de población de 6 337 751 personas que corresponden a 1 588 422 viviendas sin información de ocupantes y menores omitidos.</t>
    </r>
  </si>
  <si>
    <r>
      <t>2</t>
    </r>
    <r>
      <rPr>
        <sz val="8"/>
        <color indexed="8"/>
        <rFont val="Arial"/>
        <family val="2"/>
      </rPr>
      <t> La suma de los afiliados en las distintas instituciones de salud, puede ser mayor al total por aquella población incorporada en más de una institución de salud.</t>
    </r>
  </si>
  <si>
    <r>
      <t>3</t>
    </r>
    <r>
      <rPr>
        <sz val="8"/>
        <color indexed="8"/>
        <rFont val="Arial"/>
        <family val="2"/>
      </rPr>
      <t> En enero de 2020, entró en funciones el Instituto de Salud para el Bienestar (INSABI); sin embargo la categoría incluye también a la población que declaró estar afiliada al Seguro Popular.</t>
    </r>
  </si>
  <si>
    <r>
      <t>4</t>
    </r>
    <r>
      <rPr>
        <sz val="8"/>
        <color indexed="8"/>
        <rFont val="Arial"/>
        <family val="2"/>
      </rPr>
      <t> Incluye instituciones de salud públicas o privadas.</t>
    </r>
  </si>
  <si>
    <r>
      <t>Población total</t>
    </r>
    <r>
      <rPr>
        <b/>
        <vertAlign val="superscript"/>
        <sz val="8"/>
        <color indexed="9"/>
        <rFont val="Arial"/>
        <family val="2"/>
      </rPr>
      <t>1</t>
    </r>
  </si>
  <si>
    <r>
      <t>Total</t>
    </r>
    <r>
      <rPr>
        <b/>
        <vertAlign val="superscript"/>
        <sz val="8"/>
        <color indexed="9"/>
        <rFont val="Arial"/>
        <family val="2"/>
      </rPr>
      <t>2</t>
    </r>
  </si>
  <si>
    <r>
      <t>Instituto de Salud para el Bienestar</t>
    </r>
    <r>
      <rPr>
        <b/>
        <vertAlign val="superscript"/>
        <sz val="8"/>
        <color indexed="9"/>
        <rFont val="Arial"/>
        <family val="2"/>
      </rPr>
      <t>3</t>
    </r>
  </si>
  <si>
    <r>
      <t>Otra institución</t>
    </r>
    <r>
      <rPr>
        <b/>
        <vertAlign val="superscript"/>
        <sz val="8"/>
        <color indexed="9"/>
        <rFont val="Arial"/>
        <family val="2"/>
      </rPr>
      <t>4</t>
    </r>
  </si>
  <si>
    <t>Lugar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</si>
</sst>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10" fontId="2" fillId="3" borderId="0" xfId="1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0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/>
    </xf>
    <xf numFmtId="3" fontId="5" fillId="5" borderId="0" xfId="0" applyNumberFormat="1" applyFont="1" applyFill="1" applyBorder="1" applyAlignment="1">
      <alignment horizontal="right" vertical="center"/>
    </xf>
    <xf numFmtId="10" fontId="5" fillId="5" borderId="0" xfId="1" applyNumberFormat="1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10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center" wrapText="1"/>
    </xf>
    <xf numFmtId="3" fontId="5" fillId="5" borderId="0" xfId="0" applyNumberFormat="1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horizontal="right" vertical="center" wrapText="1"/>
    </xf>
    <xf numFmtId="10" fontId="5" fillId="5" borderId="0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164" fontId="7" fillId="0" borderId="0" xfId="0" applyNumberFormat="1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4" fontId="5" fillId="5" borderId="0" xfId="0" applyNumberFormat="1" applyFont="1" applyFill="1" applyBorder="1" applyAlignment="1">
      <alignment horizontal="left" vertical="center" wrapText="1"/>
    </xf>
    <xf numFmtId="164" fontId="5" fillId="5" borderId="0" xfId="0" applyNumberFormat="1" applyFont="1" applyFill="1" applyBorder="1" applyAlignment="1">
      <alignment vertical="center" wrapText="1"/>
    </xf>
    <xf numFmtId="164" fontId="5" fillId="5" borderId="0" xfId="0" applyNumberFormat="1" applyFont="1" applyFill="1" applyBorder="1" applyAlignment="1">
      <alignment horizontal="right" vertical="center" wrapText="1"/>
    </xf>
    <xf numFmtId="165" fontId="5" fillId="5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10" fontId="6" fillId="4" borderId="1" xfId="1" applyNumberFormat="1" applyFont="1" applyFill="1" applyBorder="1" applyAlignment="1">
      <alignment horizontal="center" vertical="center" wrapText="1"/>
    </xf>
    <xf numFmtId="10" fontId="6" fillId="4" borderId="2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0" fillId="3" borderId="0" xfId="0" applyFill="1"/>
    <xf numFmtId="0" fontId="9" fillId="2" borderId="0" xfId="0" applyFont="1" applyFill="1" applyAlignment="1" applyProtection="1">
      <alignment horizontal="left"/>
    </xf>
    <xf numFmtId="0" fontId="2" fillId="3" borderId="0" xfId="0" applyFont="1" applyFill="1"/>
    <xf numFmtId="0" fontId="7" fillId="2" borderId="0" xfId="0" applyFont="1" applyFill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6" fillId="3" borderId="0" xfId="0" applyFont="1" applyFill="1"/>
    <xf numFmtId="0" fontId="14" fillId="4" borderId="4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 wrapText="1"/>
    </xf>
    <xf numFmtId="0" fontId="7" fillId="3" borderId="0" xfId="0" applyFont="1" applyFill="1" applyAlignment="1" applyProtection="1">
      <alignment horizontal="left" vertical="center"/>
    </xf>
    <xf numFmtId="166" fontId="7" fillId="3" borderId="0" xfId="0" applyNumberFormat="1" applyFont="1" applyFill="1" applyAlignment="1" applyProtection="1">
      <alignment horizontal="right" vertical="center" wrapText="1"/>
    </xf>
    <xf numFmtId="2" fontId="7" fillId="3" borderId="0" xfId="0" applyNumberFormat="1" applyFont="1" applyFill="1" applyAlignment="1" applyProtection="1">
      <alignment horizontal="right" vertical="center" wrapText="1"/>
    </xf>
    <xf numFmtId="0" fontId="8" fillId="6" borderId="0" xfId="0" applyFont="1" applyFill="1" applyAlignment="1" applyProtection="1">
      <alignment horizontal="left" vertical="center" wrapText="1"/>
    </xf>
    <xf numFmtId="166" fontId="8" fillId="6" borderId="0" xfId="0" applyNumberFormat="1" applyFont="1" applyFill="1" applyAlignment="1" applyProtection="1">
      <alignment horizontal="right" vertical="center" wrapText="1"/>
    </xf>
    <xf numFmtId="2" fontId="8" fillId="6" borderId="0" xfId="0" applyNumberFormat="1" applyFont="1" applyFill="1" applyAlignment="1" applyProtection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</xdr:col>
      <xdr:colOff>590262</xdr:colOff>
      <xdr:row>0</xdr:row>
      <xdr:rowOff>428550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133350"/>
          <a:ext cx="1933287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142875</xdr:rowOff>
    </xdr:from>
    <xdr:to>
      <xdr:col>1</xdr:col>
      <xdr:colOff>218787</xdr:colOff>
      <xdr:row>0</xdr:row>
      <xdr:rowOff>438075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228312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169327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883827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workbookViewId="0">
      <selection activeCell="A2" sqref="A2"/>
    </sheetView>
  </sheetViews>
  <sheetFormatPr baseColWidth="10" defaultColWidth="11.42578125" defaultRowHeight="14.1" customHeight="1" x14ac:dyDescent="0.25"/>
  <cols>
    <col min="1" max="1" width="21.42578125" style="4" customWidth="1"/>
    <col min="2" max="2" width="13.7109375" style="4" customWidth="1"/>
    <col min="3" max="6" width="11.42578125" style="4"/>
    <col min="7" max="7" width="17.85546875" style="4" customWidth="1"/>
    <col min="8" max="8" width="11.42578125" style="4"/>
    <col min="9" max="10" width="12.42578125" style="4" customWidth="1"/>
    <col min="11" max="11" width="16.5703125" style="4" customWidth="1"/>
    <col min="12" max="12" width="15.42578125" style="4" customWidth="1"/>
    <col min="13" max="13" width="24.85546875" style="3" customWidth="1"/>
    <col min="14" max="16384" width="11.42578125" style="4"/>
  </cols>
  <sheetData>
    <row r="1" spans="1:14" ht="39.950000000000003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4.1" customHeight="1" x14ac:dyDescent="0.25">
      <c r="A2" s="46" t="s">
        <v>87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4.1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42"/>
      <c r="L3" s="42"/>
    </row>
    <row r="4" spans="1:14" ht="14.1" customHeight="1" x14ac:dyDescent="0.25">
      <c r="A4" s="40" t="s">
        <v>1</v>
      </c>
      <c r="B4" s="40" t="s">
        <v>2</v>
      </c>
      <c r="C4" s="40" t="s">
        <v>3</v>
      </c>
      <c r="D4" s="40" t="s">
        <v>4</v>
      </c>
      <c r="E4" s="40"/>
      <c r="F4" s="40"/>
      <c r="G4" s="40"/>
      <c r="H4" s="40"/>
      <c r="I4" s="40"/>
      <c r="J4" s="40"/>
      <c r="K4" s="40"/>
      <c r="L4" s="40"/>
      <c r="M4" s="38" t="s">
        <v>71</v>
      </c>
      <c r="N4" s="40" t="s">
        <v>70</v>
      </c>
    </row>
    <row r="5" spans="1:14" ht="14.1" customHeight="1" x14ac:dyDescent="0.25">
      <c r="A5" s="40"/>
      <c r="B5" s="40"/>
      <c r="C5" s="40"/>
      <c r="D5" s="40" t="s">
        <v>5</v>
      </c>
      <c r="E5" s="40"/>
      <c r="F5" s="40"/>
      <c r="G5" s="40"/>
      <c r="H5" s="40"/>
      <c r="I5" s="40"/>
      <c r="J5" s="40"/>
      <c r="K5" s="40" t="s">
        <v>6</v>
      </c>
      <c r="L5" s="40" t="s">
        <v>7</v>
      </c>
      <c r="M5" s="38"/>
      <c r="N5" s="40"/>
    </row>
    <row r="6" spans="1:14" ht="42.75" customHeight="1" x14ac:dyDescent="0.25">
      <c r="A6" s="41"/>
      <c r="B6" s="41"/>
      <c r="C6" s="41"/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41"/>
      <c r="L6" s="41"/>
      <c r="M6" s="39"/>
      <c r="N6" s="41"/>
    </row>
    <row r="7" spans="1:14" ht="14.1" customHeight="1" x14ac:dyDescent="0.25">
      <c r="A7" s="1" t="s">
        <v>15</v>
      </c>
      <c r="B7" s="1" t="s">
        <v>17</v>
      </c>
      <c r="C7" s="2">
        <v>1958069</v>
      </c>
      <c r="D7" s="2">
        <v>1126708</v>
      </c>
      <c r="E7" s="2">
        <v>768746</v>
      </c>
      <c r="F7" s="2">
        <v>168900</v>
      </c>
      <c r="G7" s="2">
        <v>30348</v>
      </c>
      <c r="H7" s="2">
        <v>130578</v>
      </c>
      <c r="I7" s="2">
        <v>28504</v>
      </c>
      <c r="J7" s="2">
        <v>20192</v>
      </c>
      <c r="K7" s="2">
        <v>824121</v>
      </c>
      <c r="L7" s="2">
        <v>7240</v>
      </c>
      <c r="M7" s="8">
        <f>(D7+D8+D9)/(C7+C8+C9)</f>
        <v>0.55439765067239477</v>
      </c>
      <c r="N7" s="9"/>
    </row>
    <row r="8" spans="1:14" ht="14.1" customHeight="1" x14ac:dyDescent="0.25">
      <c r="A8" s="1" t="s">
        <v>15</v>
      </c>
      <c r="B8" s="1" t="s">
        <v>18</v>
      </c>
      <c r="C8" s="2">
        <v>1496691</v>
      </c>
      <c r="D8" s="2">
        <v>849997</v>
      </c>
      <c r="E8" s="2">
        <v>577018</v>
      </c>
      <c r="F8" s="2">
        <v>130065</v>
      </c>
      <c r="G8" s="2">
        <v>22600</v>
      </c>
      <c r="H8" s="2">
        <v>100911</v>
      </c>
      <c r="I8" s="2">
        <v>20878</v>
      </c>
      <c r="J8" s="2">
        <v>14402</v>
      </c>
      <c r="K8" s="2">
        <v>640871</v>
      </c>
      <c r="L8" s="2">
        <v>5823</v>
      </c>
      <c r="M8" s="8"/>
      <c r="N8" s="9"/>
    </row>
    <row r="9" spans="1:14" ht="14.1" customHeight="1" x14ac:dyDescent="0.25">
      <c r="A9" s="1" t="s">
        <v>15</v>
      </c>
      <c r="B9" s="1" t="s">
        <v>19</v>
      </c>
      <c r="C9" s="2">
        <v>2261599</v>
      </c>
      <c r="D9" s="2">
        <v>1192431</v>
      </c>
      <c r="E9" s="2">
        <v>790820</v>
      </c>
      <c r="F9" s="2">
        <v>197617</v>
      </c>
      <c r="G9" s="2">
        <v>32168</v>
      </c>
      <c r="H9" s="2">
        <v>143499</v>
      </c>
      <c r="I9" s="2">
        <v>31966</v>
      </c>
      <c r="J9" s="2">
        <v>19863</v>
      </c>
      <c r="K9" s="2">
        <v>1059965</v>
      </c>
      <c r="L9" s="2">
        <v>9203</v>
      </c>
      <c r="M9" s="8"/>
      <c r="N9" s="9"/>
    </row>
    <row r="10" spans="1:14" ht="14.1" customHeight="1" x14ac:dyDescent="0.25">
      <c r="A10" s="1" t="s">
        <v>20</v>
      </c>
      <c r="B10" s="1" t="s">
        <v>17</v>
      </c>
      <c r="C10" s="2">
        <v>16290</v>
      </c>
      <c r="D10" s="2">
        <v>12907</v>
      </c>
      <c r="E10" s="2">
        <v>8731</v>
      </c>
      <c r="F10" s="2">
        <v>1834</v>
      </c>
      <c r="G10" s="2">
        <v>56</v>
      </c>
      <c r="H10" s="2">
        <v>2455</v>
      </c>
      <c r="I10" s="2">
        <v>152</v>
      </c>
      <c r="J10" s="2">
        <v>4</v>
      </c>
      <c r="K10" s="2">
        <v>3336</v>
      </c>
      <c r="L10" s="2">
        <v>47</v>
      </c>
      <c r="M10" s="8">
        <f>(D10+D11+D12)/(C10+C11+C12)</f>
        <v>0.77184847690663871</v>
      </c>
      <c r="N10" s="9">
        <f>_xlfn.RANK.EQ(M10,M$10:M$103,0)</f>
        <v>5</v>
      </c>
    </row>
    <row r="11" spans="1:14" ht="14.1" customHeight="1" x14ac:dyDescent="0.25">
      <c r="A11" s="1" t="s">
        <v>20</v>
      </c>
      <c r="B11" s="1" t="s">
        <v>18</v>
      </c>
      <c r="C11" s="2">
        <v>12912</v>
      </c>
      <c r="D11" s="2">
        <v>10223</v>
      </c>
      <c r="E11" s="2">
        <v>6910</v>
      </c>
      <c r="F11" s="2">
        <v>1351</v>
      </c>
      <c r="G11" s="2">
        <v>63</v>
      </c>
      <c r="H11" s="2">
        <v>1986</v>
      </c>
      <c r="I11" s="2">
        <v>125</v>
      </c>
      <c r="J11" s="2">
        <v>9</v>
      </c>
      <c r="K11" s="2">
        <v>2655</v>
      </c>
      <c r="L11" s="2">
        <v>34</v>
      </c>
      <c r="M11" s="8"/>
      <c r="N11" s="9"/>
    </row>
    <row r="12" spans="1:14" ht="14.1" customHeight="1" x14ac:dyDescent="0.25">
      <c r="A12" s="1" t="s">
        <v>20</v>
      </c>
      <c r="B12" s="1" t="s">
        <v>19</v>
      </c>
      <c r="C12" s="2">
        <v>20401</v>
      </c>
      <c r="D12" s="2">
        <v>15156</v>
      </c>
      <c r="E12" s="2">
        <v>9776</v>
      </c>
      <c r="F12" s="2">
        <v>2247</v>
      </c>
      <c r="G12" s="2">
        <v>80</v>
      </c>
      <c r="H12" s="2">
        <v>3235</v>
      </c>
      <c r="I12" s="2">
        <v>155</v>
      </c>
      <c r="J12" s="2">
        <v>9</v>
      </c>
      <c r="K12" s="2">
        <v>5195</v>
      </c>
      <c r="L12" s="2">
        <v>50</v>
      </c>
      <c r="M12" s="8"/>
      <c r="N12" s="9"/>
    </row>
    <row r="13" spans="1:14" ht="14.1" customHeight="1" x14ac:dyDescent="0.25">
      <c r="A13" s="1" t="s">
        <v>21</v>
      </c>
      <c r="B13" s="1" t="s">
        <v>17</v>
      </c>
      <c r="C13" s="2">
        <v>40660</v>
      </c>
      <c r="D13" s="2">
        <v>27308</v>
      </c>
      <c r="E13" s="2">
        <v>19980</v>
      </c>
      <c r="F13" s="2">
        <v>3291</v>
      </c>
      <c r="G13" s="2">
        <v>150</v>
      </c>
      <c r="H13" s="2">
        <v>1970</v>
      </c>
      <c r="I13" s="2">
        <v>958</v>
      </c>
      <c r="J13" s="2">
        <v>1340</v>
      </c>
      <c r="K13" s="2">
        <v>13056</v>
      </c>
      <c r="L13" s="2">
        <v>296</v>
      </c>
      <c r="M13" s="8">
        <f>(D13+D14+D15)/(C13+C14+C15)</f>
        <v>0.66271018793273984</v>
      </c>
      <c r="N13" s="9">
        <f>_xlfn.RANK.EQ(M13,M$10:M$103,0)</f>
        <v>14</v>
      </c>
    </row>
    <row r="14" spans="1:14" ht="14.1" customHeight="1" x14ac:dyDescent="0.25">
      <c r="A14" s="1" t="s">
        <v>21</v>
      </c>
      <c r="B14" s="1" t="s">
        <v>18</v>
      </c>
      <c r="C14" s="2">
        <v>28923</v>
      </c>
      <c r="D14" s="2">
        <v>19441</v>
      </c>
      <c r="E14" s="2">
        <v>14169</v>
      </c>
      <c r="F14" s="2">
        <v>2358</v>
      </c>
      <c r="G14" s="2">
        <v>123</v>
      </c>
      <c r="H14" s="2">
        <v>1406</v>
      </c>
      <c r="I14" s="2">
        <v>649</v>
      </c>
      <c r="J14" s="2">
        <v>1012</v>
      </c>
      <c r="K14" s="2">
        <v>9270</v>
      </c>
      <c r="L14" s="2">
        <v>212</v>
      </c>
      <c r="M14" s="8"/>
      <c r="N14" s="9"/>
    </row>
    <row r="15" spans="1:14" ht="14.1" customHeight="1" x14ac:dyDescent="0.25">
      <c r="A15" s="1" t="s">
        <v>21</v>
      </c>
      <c r="B15" s="1" t="s">
        <v>19</v>
      </c>
      <c r="C15" s="2">
        <v>38594</v>
      </c>
      <c r="D15" s="2">
        <v>24941</v>
      </c>
      <c r="E15" s="2">
        <v>17592</v>
      </c>
      <c r="F15" s="2">
        <v>3380</v>
      </c>
      <c r="G15" s="2">
        <v>169</v>
      </c>
      <c r="H15" s="2">
        <v>1870</v>
      </c>
      <c r="I15" s="2">
        <v>944</v>
      </c>
      <c r="J15" s="2">
        <v>1351</v>
      </c>
      <c r="K15" s="2">
        <v>13375</v>
      </c>
      <c r="L15" s="2">
        <v>278</v>
      </c>
      <c r="M15" s="8"/>
      <c r="N15" s="9"/>
    </row>
    <row r="16" spans="1:14" ht="14.1" customHeight="1" x14ac:dyDescent="0.25">
      <c r="A16" s="1" t="s">
        <v>22</v>
      </c>
      <c r="B16" s="1" t="s">
        <v>17</v>
      </c>
      <c r="C16" s="2">
        <v>7544</v>
      </c>
      <c r="D16" s="2">
        <v>5869</v>
      </c>
      <c r="E16" s="2">
        <v>3532</v>
      </c>
      <c r="F16" s="2">
        <v>1910</v>
      </c>
      <c r="G16" s="2">
        <v>111</v>
      </c>
      <c r="H16" s="2">
        <v>409</v>
      </c>
      <c r="I16" s="2">
        <v>96</v>
      </c>
      <c r="J16" s="2">
        <v>5</v>
      </c>
      <c r="K16" s="2">
        <v>1637</v>
      </c>
      <c r="L16" s="2">
        <v>38</v>
      </c>
      <c r="M16" s="8">
        <f>(D16+D17+D18)/(C16+C17+C18)</f>
        <v>0.76961026147015299</v>
      </c>
      <c r="N16" s="9">
        <f>_xlfn.RANK.EQ(M16,M$10:M$103,0)</f>
        <v>6</v>
      </c>
    </row>
    <row r="17" spans="1:14" ht="14.1" customHeight="1" x14ac:dyDescent="0.25">
      <c r="A17" s="1" t="s">
        <v>22</v>
      </c>
      <c r="B17" s="1" t="s">
        <v>18</v>
      </c>
      <c r="C17" s="2">
        <v>5254</v>
      </c>
      <c r="D17" s="2">
        <v>4108</v>
      </c>
      <c r="E17" s="2">
        <v>2413</v>
      </c>
      <c r="F17" s="2">
        <v>1412</v>
      </c>
      <c r="G17" s="2">
        <v>80</v>
      </c>
      <c r="H17" s="2">
        <v>309</v>
      </c>
      <c r="I17" s="2">
        <v>52</v>
      </c>
      <c r="J17" s="2">
        <v>1</v>
      </c>
      <c r="K17" s="2">
        <v>1121</v>
      </c>
      <c r="L17" s="2">
        <v>25</v>
      </c>
      <c r="M17" s="8"/>
      <c r="N17" s="9"/>
    </row>
    <row r="18" spans="1:14" ht="14.1" customHeight="1" x14ac:dyDescent="0.25">
      <c r="A18" s="1" t="s">
        <v>22</v>
      </c>
      <c r="B18" s="1" t="s">
        <v>19</v>
      </c>
      <c r="C18" s="2">
        <v>7472</v>
      </c>
      <c r="D18" s="2">
        <v>5623</v>
      </c>
      <c r="E18" s="2">
        <v>3102</v>
      </c>
      <c r="F18" s="2">
        <v>2135</v>
      </c>
      <c r="G18" s="2">
        <v>97</v>
      </c>
      <c r="H18" s="2">
        <v>427</v>
      </c>
      <c r="I18" s="2">
        <v>77</v>
      </c>
      <c r="J18" s="2">
        <v>2</v>
      </c>
      <c r="K18" s="2">
        <v>1808</v>
      </c>
      <c r="L18" s="2">
        <v>41</v>
      </c>
      <c r="M18" s="8"/>
      <c r="N18" s="9"/>
    </row>
    <row r="19" spans="1:14" ht="14.1" customHeight="1" x14ac:dyDescent="0.25">
      <c r="A19" s="1" t="s">
        <v>23</v>
      </c>
      <c r="B19" s="1" t="s">
        <v>17</v>
      </c>
      <c r="C19" s="2">
        <v>12827</v>
      </c>
      <c r="D19" s="2">
        <v>8724</v>
      </c>
      <c r="E19" s="2">
        <v>4945</v>
      </c>
      <c r="F19" s="2">
        <v>1603</v>
      </c>
      <c r="G19" s="2">
        <v>400</v>
      </c>
      <c r="H19" s="2">
        <v>2076</v>
      </c>
      <c r="I19" s="2">
        <v>39</v>
      </c>
      <c r="J19" s="2">
        <v>6</v>
      </c>
      <c r="K19" s="2">
        <v>4069</v>
      </c>
      <c r="L19" s="2">
        <v>34</v>
      </c>
      <c r="M19" s="8">
        <f>(D19+D20+D21)/(C19+C20+C21)</f>
        <v>0.65339645837147864</v>
      </c>
      <c r="N19" s="9">
        <f>_xlfn.RANK.EQ(M19,M$10:M$103,0)</f>
        <v>15</v>
      </c>
    </row>
    <row r="20" spans="1:14" ht="14.1" customHeight="1" x14ac:dyDescent="0.25">
      <c r="A20" s="1" t="s">
        <v>23</v>
      </c>
      <c r="B20" s="1" t="s">
        <v>18</v>
      </c>
      <c r="C20" s="2">
        <v>9830</v>
      </c>
      <c r="D20" s="2">
        <v>6513</v>
      </c>
      <c r="E20" s="2">
        <v>3636</v>
      </c>
      <c r="F20" s="2">
        <v>1214</v>
      </c>
      <c r="G20" s="2">
        <v>262</v>
      </c>
      <c r="H20" s="2">
        <v>1605</v>
      </c>
      <c r="I20" s="2">
        <v>23</v>
      </c>
      <c r="J20" s="2">
        <v>5</v>
      </c>
      <c r="K20" s="2">
        <v>3294</v>
      </c>
      <c r="L20" s="2">
        <v>23</v>
      </c>
      <c r="M20" s="8"/>
      <c r="N20" s="9"/>
    </row>
    <row r="21" spans="1:14" ht="14.1" customHeight="1" x14ac:dyDescent="0.25">
      <c r="A21" s="1" t="s">
        <v>23</v>
      </c>
      <c r="B21" s="1" t="s">
        <v>19</v>
      </c>
      <c r="C21" s="2">
        <v>15574</v>
      </c>
      <c r="D21" s="2">
        <v>9743</v>
      </c>
      <c r="E21" s="2">
        <v>5326</v>
      </c>
      <c r="F21" s="2">
        <v>2079</v>
      </c>
      <c r="G21" s="2">
        <v>395</v>
      </c>
      <c r="H21" s="2">
        <v>2238</v>
      </c>
      <c r="I21" s="2">
        <v>52</v>
      </c>
      <c r="J21" s="2">
        <v>6</v>
      </c>
      <c r="K21" s="2">
        <v>5784</v>
      </c>
      <c r="L21" s="2">
        <v>47</v>
      </c>
      <c r="M21" s="8"/>
      <c r="N21" s="9"/>
    </row>
    <row r="22" spans="1:14" ht="14.1" customHeight="1" x14ac:dyDescent="0.25">
      <c r="A22" s="1" t="s">
        <v>24</v>
      </c>
      <c r="B22" s="1" t="s">
        <v>17</v>
      </c>
      <c r="C22" s="2">
        <v>47679</v>
      </c>
      <c r="D22" s="2">
        <v>37896</v>
      </c>
      <c r="E22" s="2">
        <v>32632</v>
      </c>
      <c r="F22" s="2">
        <v>4112</v>
      </c>
      <c r="G22" s="2">
        <v>138</v>
      </c>
      <c r="H22" s="2">
        <v>722</v>
      </c>
      <c r="I22" s="2">
        <v>665</v>
      </c>
      <c r="J22" s="2">
        <v>508</v>
      </c>
      <c r="K22" s="2">
        <v>9686</v>
      </c>
      <c r="L22" s="2">
        <v>97</v>
      </c>
      <c r="M22" s="8">
        <f>(D22+D23+D24)/(C22+C23+C24)</f>
        <v>0.78493844481618247</v>
      </c>
      <c r="N22" s="9">
        <f>_xlfn.RANK.EQ(M22,M$10:M$103,0)</f>
        <v>3</v>
      </c>
    </row>
    <row r="23" spans="1:14" ht="14.1" customHeight="1" x14ac:dyDescent="0.25">
      <c r="A23" s="1" t="s">
        <v>24</v>
      </c>
      <c r="B23" s="1" t="s">
        <v>18</v>
      </c>
      <c r="C23" s="2">
        <v>34186</v>
      </c>
      <c r="D23" s="2">
        <v>27068</v>
      </c>
      <c r="E23" s="2">
        <v>23397</v>
      </c>
      <c r="F23" s="2">
        <v>3048</v>
      </c>
      <c r="G23" s="2">
        <v>88</v>
      </c>
      <c r="H23" s="2">
        <v>475</v>
      </c>
      <c r="I23" s="2">
        <v>463</v>
      </c>
      <c r="J23" s="2">
        <v>289</v>
      </c>
      <c r="K23" s="2">
        <v>7022</v>
      </c>
      <c r="L23" s="2">
        <v>96</v>
      </c>
      <c r="M23" s="8"/>
      <c r="N23" s="9"/>
    </row>
    <row r="24" spans="1:14" ht="14.1" customHeight="1" x14ac:dyDescent="0.25">
      <c r="A24" s="1" t="s">
        <v>24</v>
      </c>
      <c r="B24" s="1" t="s">
        <v>19</v>
      </c>
      <c r="C24" s="2">
        <v>47856</v>
      </c>
      <c r="D24" s="2">
        <v>36859</v>
      </c>
      <c r="E24" s="2">
        <v>31309</v>
      </c>
      <c r="F24" s="2">
        <v>4627</v>
      </c>
      <c r="G24" s="2">
        <v>122</v>
      </c>
      <c r="H24" s="2">
        <v>650</v>
      </c>
      <c r="I24" s="2">
        <v>753</v>
      </c>
      <c r="J24" s="2">
        <v>403</v>
      </c>
      <c r="K24" s="2">
        <v>10867</v>
      </c>
      <c r="L24" s="2">
        <v>130</v>
      </c>
      <c r="M24" s="8"/>
      <c r="N24" s="9"/>
    </row>
    <row r="25" spans="1:14" ht="14.1" customHeight="1" x14ac:dyDescent="0.25">
      <c r="A25" s="1" t="s">
        <v>25</v>
      </c>
      <c r="B25" s="1" t="s">
        <v>17</v>
      </c>
      <c r="C25" s="2">
        <v>10530</v>
      </c>
      <c r="D25" s="2">
        <v>8508</v>
      </c>
      <c r="E25" s="2">
        <v>4782</v>
      </c>
      <c r="F25" s="2">
        <v>1092</v>
      </c>
      <c r="G25" s="2">
        <v>151</v>
      </c>
      <c r="H25" s="2">
        <v>2522</v>
      </c>
      <c r="I25" s="2">
        <v>125</v>
      </c>
      <c r="J25" s="2">
        <v>35</v>
      </c>
      <c r="K25" s="2">
        <v>1995</v>
      </c>
      <c r="L25" s="2">
        <v>27</v>
      </c>
      <c r="M25" s="8">
        <f>(D25+D26+D27)/(C25+C26+C27)</f>
        <v>0.79999372529334256</v>
      </c>
      <c r="N25" s="9">
        <f>_xlfn.RANK.EQ(M25,M$10:M$103,0)</f>
        <v>2</v>
      </c>
    </row>
    <row r="26" spans="1:14" ht="14.1" customHeight="1" x14ac:dyDescent="0.25">
      <c r="A26" s="1" t="s">
        <v>25</v>
      </c>
      <c r="B26" s="1" t="s">
        <v>18</v>
      </c>
      <c r="C26" s="2">
        <v>7947</v>
      </c>
      <c r="D26" s="2">
        <v>6481</v>
      </c>
      <c r="E26" s="2">
        <v>3598</v>
      </c>
      <c r="F26" s="2">
        <v>816</v>
      </c>
      <c r="G26" s="2">
        <v>87</v>
      </c>
      <c r="H26" s="2">
        <v>2035</v>
      </c>
      <c r="I26" s="2">
        <v>67</v>
      </c>
      <c r="J26" s="2">
        <v>26</v>
      </c>
      <c r="K26" s="2">
        <v>1451</v>
      </c>
      <c r="L26" s="2">
        <v>15</v>
      </c>
      <c r="M26" s="8"/>
      <c r="N26" s="9"/>
    </row>
    <row r="27" spans="1:14" ht="14.1" customHeight="1" x14ac:dyDescent="0.25">
      <c r="A27" s="1" t="s">
        <v>25</v>
      </c>
      <c r="B27" s="1" t="s">
        <v>19</v>
      </c>
      <c r="C27" s="2">
        <v>13397</v>
      </c>
      <c r="D27" s="2">
        <v>10510</v>
      </c>
      <c r="E27" s="2">
        <v>5620</v>
      </c>
      <c r="F27" s="2">
        <v>1440</v>
      </c>
      <c r="G27" s="2">
        <v>128</v>
      </c>
      <c r="H27" s="2">
        <v>3410</v>
      </c>
      <c r="I27" s="2">
        <v>111</v>
      </c>
      <c r="J27" s="2">
        <v>29</v>
      </c>
      <c r="K27" s="2">
        <v>2851</v>
      </c>
      <c r="L27" s="2">
        <v>36</v>
      </c>
      <c r="M27" s="8"/>
      <c r="N27" s="9"/>
    </row>
    <row r="28" spans="1:14" ht="14.1" customHeight="1" x14ac:dyDescent="0.25">
      <c r="A28" s="1" t="s">
        <v>26</v>
      </c>
      <c r="B28" s="1" t="s">
        <v>17</v>
      </c>
      <c r="C28" s="2">
        <v>63469</v>
      </c>
      <c r="D28" s="2">
        <v>17664</v>
      </c>
      <c r="E28" s="2">
        <v>8556</v>
      </c>
      <c r="F28" s="2">
        <v>4420</v>
      </c>
      <c r="G28" s="2">
        <v>320</v>
      </c>
      <c r="H28" s="2">
        <v>2923</v>
      </c>
      <c r="I28" s="2">
        <v>342</v>
      </c>
      <c r="J28" s="2">
        <v>1259</v>
      </c>
      <c r="K28" s="2">
        <v>45546</v>
      </c>
      <c r="L28" s="2">
        <v>259</v>
      </c>
      <c r="M28" s="8">
        <f>(D28+D29+D30)/(C28+C29+C30)</f>
        <v>0.27096346772667046</v>
      </c>
      <c r="N28" s="9">
        <f>_xlfn.RANK.EQ(M28,M$10:M$103,0)</f>
        <v>31</v>
      </c>
    </row>
    <row r="29" spans="1:14" ht="14.1" customHeight="1" x14ac:dyDescent="0.25">
      <c r="A29" s="1" t="s">
        <v>26</v>
      </c>
      <c r="B29" s="1" t="s">
        <v>18</v>
      </c>
      <c r="C29" s="2">
        <v>46845</v>
      </c>
      <c r="D29" s="2">
        <v>12976</v>
      </c>
      <c r="E29" s="2">
        <v>6390</v>
      </c>
      <c r="F29" s="2">
        <v>3256</v>
      </c>
      <c r="G29" s="2">
        <v>219</v>
      </c>
      <c r="H29" s="2">
        <v>2026</v>
      </c>
      <c r="I29" s="2">
        <v>229</v>
      </c>
      <c r="J29" s="2">
        <v>983</v>
      </c>
      <c r="K29" s="2">
        <v>33678</v>
      </c>
      <c r="L29" s="2">
        <v>191</v>
      </c>
      <c r="M29" s="8"/>
      <c r="N29" s="9"/>
    </row>
    <row r="30" spans="1:14" ht="14.1" customHeight="1" x14ac:dyDescent="0.25">
      <c r="A30" s="1" t="s">
        <v>26</v>
      </c>
      <c r="B30" s="1" t="s">
        <v>19</v>
      </c>
      <c r="C30" s="2">
        <v>69308</v>
      </c>
      <c r="D30" s="2">
        <v>18031</v>
      </c>
      <c r="E30" s="2">
        <v>8816</v>
      </c>
      <c r="F30" s="2">
        <v>4652</v>
      </c>
      <c r="G30" s="2">
        <v>283</v>
      </c>
      <c r="H30" s="2">
        <v>2661</v>
      </c>
      <c r="I30" s="2">
        <v>358</v>
      </c>
      <c r="J30" s="2">
        <v>1432</v>
      </c>
      <c r="K30" s="2">
        <v>50922</v>
      </c>
      <c r="L30" s="2">
        <v>355</v>
      </c>
      <c r="M30" s="8"/>
      <c r="N30" s="9"/>
    </row>
    <row r="31" spans="1:14" ht="14.1" customHeight="1" x14ac:dyDescent="0.25">
      <c r="A31" s="1" t="s">
        <v>27</v>
      </c>
      <c r="B31" s="1" t="s">
        <v>17</v>
      </c>
      <c r="C31" s="2">
        <v>62659</v>
      </c>
      <c r="D31" s="2">
        <v>42653</v>
      </c>
      <c r="E31" s="2">
        <v>33356</v>
      </c>
      <c r="F31" s="2">
        <v>4034</v>
      </c>
      <c r="G31" s="2">
        <v>242</v>
      </c>
      <c r="H31" s="2">
        <v>2292</v>
      </c>
      <c r="I31" s="2">
        <v>1207</v>
      </c>
      <c r="J31" s="2">
        <v>2099</v>
      </c>
      <c r="K31" s="2">
        <v>19654</v>
      </c>
      <c r="L31" s="2">
        <v>352</v>
      </c>
      <c r="M31" s="8">
        <f>(D31+D32+D33)/(C31+C32+C33)</f>
        <v>0.67107568482297153</v>
      </c>
      <c r="N31" s="9">
        <f>_xlfn.RANK.EQ(M31,M$10:M$103,0)</f>
        <v>13</v>
      </c>
    </row>
    <row r="32" spans="1:14" ht="14.1" customHeight="1" x14ac:dyDescent="0.25">
      <c r="A32" s="1" t="s">
        <v>27</v>
      </c>
      <c r="B32" s="1" t="s">
        <v>18</v>
      </c>
      <c r="C32" s="2">
        <v>45078</v>
      </c>
      <c r="D32" s="2">
        <v>30696</v>
      </c>
      <c r="E32" s="2">
        <v>23488</v>
      </c>
      <c r="F32" s="2">
        <v>3095</v>
      </c>
      <c r="G32" s="2">
        <v>177</v>
      </c>
      <c r="H32" s="2">
        <v>2006</v>
      </c>
      <c r="I32" s="2">
        <v>802</v>
      </c>
      <c r="J32" s="2">
        <v>1518</v>
      </c>
      <c r="K32" s="2">
        <v>14113</v>
      </c>
      <c r="L32" s="2">
        <v>269</v>
      </c>
      <c r="M32" s="8"/>
      <c r="N32" s="9"/>
    </row>
    <row r="33" spans="1:14" ht="14.1" customHeight="1" x14ac:dyDescent="0.25">
      <c r="A33" s="1" t="s">
        <v>27</v>
      </c>
      <c r="B33" s="1" t="s">
        <v>19</v>
      </c>
      <c r="C33" s="2">
        <v>59496</v>
      </c>
      <c r="D33" s="2">
        <v>38877</v>
      </c>
      <c r="E33" s="2">
        <v>27955</v>
      </c>
      <c r="F33" s="2">
        <v>4437</v>
      </c>
      <c r="G33" s="2">
        <v>240</v>
      </c>
      <c r="H33" s="2">
        <v>3199</v>
      </c>
      <c r="I33" s="2">
        <v>1143</v>
      </c>
      <c r="J33" s="2">
        <v>2415</v>
      </c>
      <c r="K33" s="2">
        <v>20261</v>
      </c>
      <c r="L33" s="2">
        <v>358</v>
      </c>
      <c r="M33" s="8"/>
      <c r="N33" s="9"/>
    </row>
    <row r="34" spans="1:14" ht="14.1" customHeight="1" x14ac:dyDescent="0.25">
      <c r="A34" s="1" t="s">
        <v>28</v>
      </c>
      <c r="B34" s="1" t="s">
        <v>17</v>
      </c>
      <c r="C34" s="2">
        <v>192699</v>
      </c>
      <c r="D34" s="2">
        <v>142685</v>
      </c>
      <c r="E34" s="2">
        <v>95684</v>
      </c>
      <c r="F34" s="2">
        <v>37601</v>
      </c>
      <c r="G34" s="2">
        <v>3116</v>
      </c>
      <c r="H34" s="2">
        <v>2752</v>
      </c>
      <c r="I34" s="2">
        <v>7588</v>
      </c>
      <c r="J34" s="2">
        <v>237</v>
      </c>
      <c r="K34" s="2">
        <v>48998</v>
      </c>
      <c r="L34" s="2">
        <v>1016</v>
      </c>
      <c r="M34" s="8">
        <f>(D34+D35+D36)/(C34+C35+C36)</f>
        <v>0.74289595947736531</v>
      </c>
      <c r="N34" s="9">
        <f>_xlfn.RANK.EQ(M34,M$10:M$103,0)</f>
        <v>8</v>
      </c>
    </row>
    <row r="35" spans="1:14" ht="14.1" customHeight="1" x14ac:dyDescent="0.25">
      <c r="A35" s="1" t="s">
        <v>28</v>
      </c>
      <c r="B35" s="1" t="s">
        <v>18</v>
      </c>
      <c r="C35" s="2">
        <v>164150</v>
      </c>
      <c r="D35" s="2">
        <v>122234</v>
      </c>
      <c r="E35" s="2">
        <v>83384</v>
      </c>
      <c r="F35" s="2">
        <v>29960</v>
      </c>
      <c r="G35" s="2">
        <v>2642</v>
      </c>
      <c r="H35" s="2">
        <v>3688</v>
      </c>
      <c r="I35" s="2">
        <v>5962</v>
      </c>
      <c r="J35" s="2">
        <v>166</v>
      </c>
      <c r="K35" s="2">
        <v>41069</v>
      </c>
      <c r="L35" s="2">
        <v>847</v>
      </c>
      <c r="M35" s="8"/>
      <c r="N35" s="9"/>
    </row>
    <row r="36" spans="1:14" ht="14.1" customHeight="1" x14ac:dyDescent="0.25">
      <c r="A36" s="1" t="s">
        <v>28</v>
      </c>
      <c r="B36" s="1" t="s">
        <v>19</v>
      </c>
      <c r="C36" s="2">
        <v>239361</v>
      </c>
      <c r="D36" s="2">
        <v>178003</v>
      </c>
      <c r="E36" s="2">
        <v>119249</v>
      </c>
      <c r="F36" s="2">
        <v>44416</v>
      </c>
      <c r="G36" s="2">
        <v>4671</v>
      </c>
      <c r="H36" s="2">
        <v>5746</v>
      </c>
      <c r="I36" s="2">
        <v>9537</v>
      </c>
      <c r="J36" s="2">
        <v>201</v>
      </c>
      <c r="K36" s="2">
        <v>60337</v>
      </c>
      <c r="L36" s="2">
        <v>1021</v>
      </c>
      <c r="M36" s="8"/>
      <c r="N36" s="9"/>
    </row>
    <row r="37" spans="1:14" ht="14.1" customHeight="1" x14ac:dyDescent="0.25">
      <c r="A37" s="1" t="s">
        <v>29</v>
      </c>
      <c r="B37" s="1" t="s">
        <v>17</v>
      </c>
      <c r="C37" s="2">
        <v>31835</v>
      </c>
      <c r="D37" s="2">
        <v>18785</v>
      </c>
      <c r="E37" s="2">
        <v>13542</v>
      </c>
      <c r="F37" s="2">
        <v>4105</v>
      </c>
      <c r="G37" s="2">
        <v>64</v>
      </c>
      <c r="H37" s="2">
        <v>1281</v>
      </c>
      <c r="I37" s="2">
        <v>125</v>
      </c>
      <c r="J37" s="2">
        <v>58</v>
      </c>
      <c r="K37" s="2">
        <v>12972</v>
      </c>
      <c r="L37" s="2">
        <v>78</v>
      </c>
      <c r="M37" s="8">
        <f>(D37+D38+D39)/(C37+C38+C39)</f>
        <v>0.57474072927492648</v>
      </c>
      <c r="N37" s="9">
        <f>_xlfn.RANK.EQ(M37,M$10:M$103,0)</f>
        <v>16</v>
      </c>
    </row>
    <row r="38" spans="1:14" ht="14.1" customHeight="1" x14ac:dyDescent="0.25">
      <c r="A38" s="1" t="s">
        <v>29</v>
      </c>
      <c r="B38" s="1" t="s">
        <v>18</v>
      </c>
      <c r="C38" s="2">
        <v>24425</v>
      </c>
      <c r="D38" s="2">
        <v>14440</v>
      </c>
      <c r="E38" s="2">
        <v>10464</v>
      </c>
      <c r="F38" s="2">
        <v>3176</v>
      </c>
      <c r="G38" s="2">
        <v>41</v>
      </c>
      <c r="H38" s="2">
        <v>941</v>
      </c>
      <c r="I38" s="2">
        <v>104</v>
      </c>
      <c r="J38" s="2">
        <v>57</v>
      </c>
      <c r="K38" s="2">
        <v>9936</v>
      </c>
      <c r="L38" s="2">
        <v>49</v>
      </c>
      <c r="M38" s="8"/>
      <c r="N38" s="9"/>
    </row>
    <row r="39" spans="1:14" ht="14.1" customHeight="1" x14ac:dyDescent="0.25">
      <c r="A39" s="1" t="s">
        <v>29</v>
      </c>
      <c r="B39" s="1" t="s">
        <v>19</v>
      </c>
      <c r="C39" s="2">
        <v>34186</v>
      </c>
      <c r="D39" s="2">
        <v>18758</v>
      </c>
      <c r="E39" s="2">
        <v>13185</v>
      </c>
      <c r="F39" s="2">
        <v>4611</v>
      </c>
      <c r="G39" s="2">
        <v>66</v>
      </c>
      <c r="H39" s="2">
        <v>1146</v>
      </c>
      <c r="I39" s="2">
        <v>160</v>
      </c>
      <c r="J39" s="2">
        <v>69</v>
      </c>
      <c r="K39" s="2">
        <v>15330</v>
      </c>
      <c r="L39" s="2">
        <v>98</v>
      </c>
      <c r="M39" s="8"/>
      <c r="N39" s="9"/>
    </row>
    <row r="40" spans="1:14" ht="14.1" customHeight="1" x14ac:dyDescent="0.25">
      <c r="A40" s="1" t="s">
        <v>30</v>
      </c>
      <c r="B40" s="1" t="s">
        <v>17</v>
      </c>
      <c r="C40" s="2">
        <v>87450</v>
      </c>
      <c r="D40" s="2">
        <v>49252</v>
      </c>
      <c r="E40" s="2">
        <v>29141</v>
      </c>
      <c r="F40" s="2">
        <v>5517</v>
      </c>
      <c r="G40" s="2">
        <v>1275</v>
      </c>
      <c r="H40" s="2">
        <v>13050</v>
      </c>
      <c r="I40" s="2">
        <v>734</v>
      </c>
      <c r="J40" s="2">
        <v>46</v>
      </c>
      <c r="K40" s="2">
        <v>38018</v>
      </c>
      <c r="L40" s="2">
        <v>180</v>
      </c>
      <c r="M40" s="8">
        <f>(D40+D41+D42)/(C40+C41+C42)</f>
        <v>0.52457476591110108</v>
      </c>
      <c r="N40" s="9">
        <f>_xlfn.RANK.EQ(M40,M$10:M$103,0)</f>
        <v>22</v>
      </c>
    </row>
    <row r="41" spans="1:14" ht="14.1" customHeight="1" x14ac:dyDescent="0.25">
      <c r="A41" s="1" t="s">
        <v>30</v>
      </c>
      <c r="B41" s="1" t="s">
        <v>18</v>
      </c>
      <c r="C41" s="2">
        <v>71388</v>
      </c>
      <c r="D41" s="2">
        <v>38803</v>
      </c>
      <c r="E41" s="2">
        <v>22216</v>
      </c>
      <c r="F41" s="2">
        <v>4476</v>
      </c>
      <c r="G41" s="2">
        <v>981</v>
      </c>
      <c r="H41" s="2">
        <v>10863</v>
      </c>
      <c r="I41" s="2">
        <v>629</v>
      </c>
      <c r="J41" s="2">
        <v>39</v>
      </c>
      <c r="K41" s="2">
        <v>32391</v>
      </c>
      <c r="L41" s="2">
        <v>194</v>
      </c>
      <c r="M41" s="8"/>
      <c r="N41" s="9"/>
    </row>
    <row r="42" spans="1:14" ht="14.1" customHeight="1" x14ac:dyDescent="0.25">
      <c r="A42" s="1" t="s">
        <v>30</v>
      </c>
      <c r="B42" s="1" t="s">
        <v>19</v>
      </c>
      <c r="C42" s="2">
        <v>114776</v>
      </c>
      <c r="D42" s="2">
        <v>55476</v>
      </c>
      <c r="E42" s="2">
        <v>30879</v>
      </c>
      <c r="F42" s="2">
        <v>7041</v>
      </c>
      <c r="G42" s="2">
        <v>1346</v>
      </c>
      <c r="H42" s="2">
        <v>15699</v>
      </c>
      <c r="I42" s="2">
        <v>1017</v>
      </c>
      <c r="J42" s="2">
        <v>74</v>
      </c>
      <c r="K42" s="2">
        <v>58901</v>
      </c>
      <c r="L42" s="2">
        <v>399</v>
      </c>
      <c r="M42" s="8"/>
      <c r="N42" s="9"/>
    </row>
    <row r="43" spans="1:14" ht="14.1" customHeight="1" x14ac:dyDescent="0.25">
      <c r="A43" s="1" t="s">
        <v>31</v>
      </c>
      <c r="B43" s="1" t="s">
        <v>17</v>
      </c>
      <c r="C43" s="2">
        <v>66040</v>
      </c>
      <c r="D43" s="2">
        <v>19254</v>
      </c>
      <c r="E43" s="2">
        <v>9992</v>
      </c>
      <c r="F43" s="2">
        <v>6858</v>
      </c>
      <c r="G43" s="2">
        <v>690</v>
      </c>
      <c r="H43" s="2">
        <v>1706</v>
      </c>
      <c r="I43" s="2">
        <v>351</v>
      </c>
      <c r="J43" s="2">
        <v>55</v>
      </c>
      <c r="K43" s="2">
        <v>46494</v>
      </c>
      <c r="L43" s="2">
        <v>292</v>
      </c>
      <c r="M43" s="8">
        <f>(D43+D44+D45)/(C43+C44+C45)</f>
        <v>0.27284694760737405</v>
      </c>
      <c r="N43" s="9">
        <f>_xlfn.RANK.EQ(M43,M$10:M$103,0)</f>
        <v>30</v>
      </c>
    </row>
    <row r="44" spans="1:14" ht="14.1" customHeight="1" x14ac:dyDescent="0.25">
      <c r="A44" s="1" t="s">
        <v>31</v>
      </c>
      <c r="B44" s="1" t="s">
        <v>18</v>
      </c>
      <c r="C44" s="2">
        <v>50403</v>
      </c>
      <c r="D44" s="2">
        <v>14209</v>
      </c>
      <c r="E44" s="2">
        <v>7347</v>
      </c>
      <c r="F44" s="2">
        <v>5248</v>
      </c>
      <c r="G44" s="2">
        <v>419</v>
      </c>
      <c r="H44" s="2">
        <v>1198</v>
      </c>
      <c r="I44" s="2">
        <v>244</v>
      </c>
      <c r="J44" s="2">
        <v>53</v>
      </c>
      <c r="K44" s="2">
        <v>35955</v>
      </c>
      <c r="L44" s="2">
        <v>239</v>
      </c>
      <c r="M44" s="8"/>
      <c r="N44" s="9"/>
    </row>
    <row r="45" spans="1:14" ht="14.1" customHeight="1" x14ac:dyDescent="0.25">
      <c r="A45" s="1" t="s">
        <v>31</v>
      </c>
      <c r="B45" s="1" t="s">
        <v>19</v>
      </c>
      <c r="C45" s="2">
        <v>76504</v>
      </c>
      <c r="D45" s="2">
        <v>19182</v>
      </c>
      <c r="E45" s="2">
        <v>9566</v>
      </c>
      <c r="F45" s="2">
        <v>7449</v>
      </c>
      <c r="G45" s="2">
        <v>527</v>
      </c>
      <c r="H45" s="2">
        <v>1655</v>
      </c>
      <c r="I45" s="2">
        <v>320</v>
      </c>
      <c r="J45" s="2">
        <v>82</v>
      </c>
      <c r="K45" s="2">
        <v>56953</v>
      </c>
      <c r="L45" s="2">
        <v>369</v>
      </c>
      <c r="M45" s="8"/>
      <c r="N45" s="9"/>
    </row>
    <row r="46" spans="1:14" ht="14.1" customHeight="1" x14ac:dyDescent="0.25">
      <c r="A46" s="1" t="s">
        <v>32</v>
      </c>
      <c r="B46" s="1" t="s">
        <v>17</v>
      </c>
      <c r="C46" s="2">
        <v>46738</v>
      </c>
      <c r="D46" s="2">
        <v>19334</v>
      </c>
      <c r="E46" s="2">
        <v>10854</v>
      </c>
      <c r="F46" s="2">
        <v>3886</v>
      </c>
      <c r="G46" s="2">
        <v>436</v>
      </c>
      <c r="H46" s="2">
        <v>3965</v>
      </c>
      <c r="I46" s="2">
        <v>256</v>
      </c>
      <c r="J46" s="2">
        <v>161</v>
      </c>
      <c r="K46" s="2">
        <v>27241</v>
      </c>
      <c r="L46" s="2">
        <v>163</v>
      </c>
      <c r="M46" s="8">
        <f>(D46+D47+D48)/(C46+C47+C48)</f>
        <v>0.39334625322997419</v>
      </c>
      <c r="N46" s="9">
        <f>_xlfn.RANK.EQ(M46,M$10:M$103,0)</f>
        <v>27</v>
      </c>
    </row>
    <row r="47" spans="1:14" ht="14.1" customHeight="1" x14ac:dyDescent="0.25">
      <c r="A47" s="1" t="s">
        <v>32</v>
      </c>
      <c r="B47" s="1" t="s">
        <v>18</v>
      </c>
      <c r="C47" s="2">
        <v>35516</v>
      </c>
      <c r="D47" s="2">
        <v>14332</v>
      </c>
      <c r="E47" s="2">
        <v>8104</v>
      </c>
      <c r="F47" s="2">
        <v>2881</v>
      </c>
      <c r="G47" s="2">
        <v>284</v>
      </c>
      <c r="H47" s="2">
        <v>2966</v>
      </c>
      <c r="I47" s="2">
        <v>201</v>
      </c>
      <c r="J47" s="2">
        <v>106</v>
      </c>
      <c r="K47" s="2">
        <v>21057</v>
      </c>
      <c r="L47" s="2">
        <v>127</v>
      </c>
      <c r="M47" s="8"/>
      <c r="N47" s="9"/>
    </row>
    <row r="48" spans="1:14" ht="14.1" customHeight="1" x14ac:dyDescent="0.25">
      <c r="A48" s="1" t="s">
        <v>32</v>
      </c>
      <c r="B48" s="1" t="s">
        <v>19</v>
      </c>
      <c r="C48" s="2">
        <v>57066</v>
      </c>
      <c r="D48" s="2">
        <v>21135</v>
      </c>
      <c r="E48" s="2">
        <v>11605</v>
      </c>
      <c r="F48" s="2">
        <v>4655</v>
      </c>
      <c r="G48" s="2">
        <v>373</v>
      </c>
      <c r="H48" s="2">
        <v>4290</v>
      </c>
      <c r="I48" s="2">
        <v>312</v>
      </c>
      <c r="J48" s="2">
        <v>214</v>
      </c>
      <c r="K48" s="2">
        <v>35745</v>
      </c>
      <c r="L48" s="2">
        <v>186</v>
      </c>
      <c r="M48" s="8"/>
      <c r="N48" s="9"/>
    </row>
    <row r="49" spans="1:14" ht="14.1" customHeight="1" x14ac:dyDescent="0.25">
      <c r="A49" s="1" t="s">
        <v>33</v>
      </c>
      <c r="B49" s="1" t="s">
        <v>17</v>
      </c>
      <c r="C49" s="2">
        <v>126101</v>
      </c>
      <c r="D49" s="2">
        <v>75391</v>
      </c>
      <c r="E49" s="2">
        <v>60036</v>
      </c>
      <c r="F49" s="2">
        <v>5083</v>
      </c>
      <c r="G49" s="2">
        <v>539</v>
      </c>
      <c r="H49" s="2">
        <v>8001</v>
      </c>
      <c r="I49" s="2">
        <v>2390</v>
      </c>
      <c r="J49" s="2">
        <v>369</v>
      </c>
      <c r="K49" s="2">
        <v>50044</v>
      </c>
      <c r="L49" s="2">
        <v>666</v>
      </c>
      <c r="M49" s="8">
        <f>(D49+D50+D51)/(C49+C50+C51)</f>
        <v>0.5687373517699057</v>
      </c>
      <c r="N49" s="9">
        <f>_xlfn.RANK.EQ(M49,M$10:M$103,0)</f>
        <v>17</v>
      </c>
    </row>
    <row r="50" spans="1:14" ht="14.1" customHeight="1" x14ac:dyDescent="0.25">
      <c r="A50" s="1" t="s">
        <v>33</v>
      </c>
      <c r="B50" s="1" t="s">
        <v>18</v>
      </c>
      <c r="C50" s="2">
        <v>96044</v>
      </c>
      <c r="D50" s="2">
        <v>56329</v>
      </c>
      <c r="E50" s="2">
        <v>44265</v>
      </c>
      <c r="F50" s="2">
        <v>4065</v>
      </c>
      <c r="G50" s="2">
        <v>420</v>
      </c>
      <c r="H50" s="2">
        <v>6396</v>
      </c>
      <c r="I50" s="2">
        <v>1672</v>
      </c>
      <c r="J50" s="2">
        <v>294</v>
      </c>
      <c r="K50" s="2">
        <v>39190</v>
      </c>
      <c r="L50" s="2">
        <v>525</v>
      </c>
      <c r="M50" s="8"/>
      <c r="N50" s="9"/>
    </row>
    <row r="51" spans="1:14" ht="14.1" customHeight="1" x14ac:dyDescent="0.25">
      <c r="A51" s="1" t="s">
        <v>33</v>
      </c>
      <c r="B51" s="1" t="s">
        <v>19</v>
      </c>
      <c r="C51" s="2">
        <v>161802</v>
      </c>
      <c r="D51" s="2">
        <v>86645</v>
      </c>
      <c r="E51" s="2">
        <v>66769</v>
      </c>
      <c r="F51" s="2">
        <v>7250</v>
      </c>
      <c r="G51" s="2">
        <v>753</v>
      </c>
      <c r="H51" s="2">
        <v>9860</v>
      </c>
      <c r="I51" s="2">
        <v>2712</v>
      </c>
      <c r="J51" s="2">
        <v>507</v>
      </c>
      <c r="K51" s="2">
        <v>74279</v>
      </c>
      <c r="L51" s="2">
        <v>878</v>
      </c>
      <c r="M51" s="8"/>
      <c r="N51" s="9"/>
    </row>
    <row r="52" spans="1:14" ht="14.1" customHeight="1" x14ac:dyDescent="0.25">
      <c r="A52" s="1" t="s">
        <v>34</v>
      </c>
      <c r="B52" s="1" t="s">
        <v>17</v>
      </c>
      <c r="C52" s="2">
        <v>215924</v>
      </c>
      <c r="D52" s="2">
        <v>125679</v>
      </c>
      <c r="E52" s="2">
        <v>92626</v>
      </c>
      <c r="F52" s="2">
        <v>15596</v>
      </c>
      <c r="G52" s="2">
        <v>2991</v>
      </c>
      <c r="H52" s="2">
        <v>7167</v>
      </c>
      <c r="I52" s="2">
        <v>3207</v>
      </c>
      <c r="J52" s="2">
        <v>5462</v>
      </c>
      <c r="K52" s="2">
        <v>89532</v>
      </c>
      <c r="L52" s="2">
        <v>713</v>
      </c>
      <c r="M52" s="8">
        <f>(D52+D53+D54)/(C52+C53+C54)</f>
        <v>0.55507594798382687</v>
      </c>
      <c r="N52" s="9">
        <f>_xlfn.RANK.EQ(M52,M$10:M$103,0)</f>
        <v>19</v>
      </c>
    </row>
    <row r="53" spans="1:14" ht="14.1" customHeight="1" x14ac:dyDescent="0.25">
      <c r="A53" s="1" t="s">
        <v>34</v>
      </c>
      <c r="B53" s="1" t="s">
        <v>18</v>
      </c>
      <c r="C53" s="2">
        <v>156324</v>
      </c>
      <c r="D53" s="2">
        <v>90000</v>
      </c>
      <c r="E53" s="2">
        <v>66260</v>
      </c>
      <c r="F53" s="2">
        <v>11229</v>
      </c>
      <c r="G53" s="2">
        <v>2234</v>
      </c>
      <c r="H53" s="2">
        <v>5509</v>
      </c>
      <c r="I53" s="2">
        <v>2039</v>
      </c>
      <c r="J53" s="2">
        <v>3665</v>
      </c>
      <c r="K53" s="2">
        <v>65718</v>
      </c>
      <c r="L53" s="2">
        <v>606</v>
      </c>
      <c r="M53" s="8"/>
      <c r="N53" s="9"/>
    </row>
    <row r="54" spans="1:14" ht="14.1" customHeight="1" x14ac:dyDescent="0.25">
      <c r="A54" s="1" t="s">
        <v>34</v>
      </c>
      <c r="B54" s="1" t="s">
        <v>19</v>
      </c>
      <c r="C54" s="2">
        <v>213416</v>
      </c>
      <c r="D54" s="2">
        <v>109409</v>
      </c>
      <c r="E54" s="2">
        <v>78426</v>
      </c>
      <c r="F54" s="2">
        <v>14370</v>
      </c>
      <c r="G54" s="2">
        <v>3084</v>
      </c>
      <c r="H54" s="2">
        <v>7648</v>
      </c>
      <c r="I54" s="2">
        <v>2645</v>
      </c>
      <c r="J54" s="2">
        <v>4445</v>
      </c>
      <c r="K54" s="2">
        <v>103123</v>
      </c>
      <c r="L54" s="2">
        <v>884</v>
      </c>
      <c r="M54" s="8"/>
      <c r="N54" s="9"/>
    </row>
    <row r="55" spans="1:14" ht="14.1" customHeight="1" x14ac:dyDescent="0.25">
      <c r="A55" s="1" t="s">
        <v>35</v>
      </c>
      <c r="B55" s="1" t="s">
        <v>17</v>
      </c>
      <c r="C55" s="2">
        <v>84325</v>
      </c>
      <c r="D55" s="2">
        <v>27939</v>
      </c>
      <c r="E55" s="2">
        <v>19540</v>
      </c>
      <c r="F55" s="2">
        <v>6570</v>
      </c>
      <c r="G55" s="2">
        <v>188</v>
      </c>
      <c r="H55" s="2">
        <v>1594</v>
      </c>
      <c r="I55" s="2">
        <v>455</v>
      </c>
      <c r="J55" s="2">
        <v>41</v>
      </c>
      <c r="K55" s="2">
        <v>56054</v>
      </c>
      <c r="L55" s="2">
        <v>332</v>
      </c>
      <c r="M55" s="8">
        <f>(D55+D56+D57)/(C55+C56+C57)</f>
        <v>0.30925801876377623</v>
      </c>
      <c r="N55" s="9">
        <f>_xlfn.RANK.EQ(M55,M$10:M$103,0)</f>
        <v>29</v>
      </c>
    </row>
    <row r="56" spans="1:14" ht="14.1" customHeight="1" x14ac:dyDescent="0.25">
      <c r="A56" s="1" t="s">
        <v>35</v>
      </c>
      <c r="B56" s="1" t="s">
        <v>18</v>
      </c>
      <c r="C56" s="2">
        <v>69195</v>
      </c>
      <c r="D56" s="2">
        <v>22133</v>
      </c>
      <c r="E56" s="2">
        <v>15134</v>
      </c>
      <c r="F56" s="2">
        <v>5461</v>
      </c>
      <c r="G56" s="2">
        <v>138</v>
      </c>
      <c r="H56" s="2">
        <v>1382</v>
      </c>
      <c r="I56" s="2">
        <v>373</v>
      </c>
      <c r="J56" s="2">
        <v>40</v>
      </c>
      <c r="K56" s="2">
        <v>46791</v>
      </c>
      <c r="L56" s="2">
        <v>271</v>
      </c>
      <c r="M56" s="8"/>
      <c r="N56" s="9"/>
    </row>
    <row r="57" spans="1:14" ht="14.1" customHeight="1" x14ac:dyDescent="0.25">
      <c r="A57" s="1" t="s">
        <v>35</v>
      </c>
      <c r="B57" s="1" t="s">
        <v>19</v>
      </c>
      <c r="C57" s="2">
        <v>113697</v>
      </c>
      <c r="D57" s="2">
        <v>32567</v>
      </c>
      <c r="E57" s="2">
        <v>21467</v>
      </c>
      <c r="F57" s="2">
        <v>8802</v>
      </c>
      <c r="G57" s="2">
        <v>237</v>
      </c>
      <c r="H57" s="2">
        <v>1870</v>
      </c>
      <c r="I57" s="2">
        <v>643</v>
      </c>
      <c r="J57" s="2">
        <v>75</v>
      </c>
      <c r="K57" s="2">
        <v>80674</v>
      </c>
      <c r="L57" s="2">
        <v>456</v>
      </c>
      <c r="M57" s="8"/>
      <c r="N57" s="9"/>
    </row>
    <row r="58" spans="1:14" ht="14.1" customHeight="1" x14ac:dyDescent="0.25">
      <c r="A58" s="1" t="s">
        <v>36</v>
      </c>
      <c r="B58" s="1" t="s">
        <v>17</v>
      </c>
      <c r="C58" s="2">
        <v>33653</v>
      </c>
      <c r="D58" s="2">
        <v>18977</v>
      </c>
      <c r="E58" s="2">
        <v>13119</v>
      </c>
      <c r="F58" s="2">
        <v>3690</v>
      </c>
      <c r="G58" s="2">
        <v>219</v>
      </c>
      <c r="H58" s="2">
        <v>2033</v>
      </c>
      <c r="I58" s="2">
        <v>308</v>
      </c>
      <c r="J58" s="2">
        <v>10</v>
      </c>
      <c r="K58" s="2">
        <v>14589</v>
      </c>
      <c r="L58" s="2">
        <v>87</v>
      </c>
      <c r="M58" s="8">
        <f>(D58+D59+D60)/(C58+C59+C60)</f>
        <v>0.55724403356676655</v>
      </c>
      <c r="N58" s="9">
        <f>_xlfn.RANK.EQ(M58,M$10:M$103,0)</f>
        <v>18</v>
      </c>
    </row>
    <row r="59" spans="1:14" ht="14.1" customHeight="1" x14ac:dyDescent="0.25">
      <c r="A59" s="1" t="s">
        <v>36</v>
      </c>
      <c r="B59" s="1" t="s">
        <v>18</v>
      </c>
      <c r="C59" s="2">
        <v>26836</v>
      </c>
      <c r="D59" s="2">
        <v>15301</v>
      </c>
      <c r="E59" s="2">
        <v>10517</v>
      </c>
      <c r="F59" s="2">
        <v>3020</v>
      </c>
      <c r="G59" s="2">
        <v>167</v>
      </c>
      <c r="H59" s="2">
        <v>1704</v>
      </c>
      <c r="I59" s="2">
        <v>217</v>
      </c>
      <c r="J59" s="2">
        <v>9</v>
      </c>
      <c r="K59" s="2">
        <v>11453</v>
      </c>
      <c r="L59" s="2">
        <v>82</v>
      </c>
      <c r="M59" s="8"/>
      <c r="N59" s="9"/>
    </row>
    <row r="60" spans="1:14" ht="14.1" customHeight="1" x14ac:dyDescent="0.25">
      <c r="A60" s="1" t="s">
        <v>36</v>
      </c>
      <c r="B60" s="1" t="s">
        <v>19</v>
      </c>
      <c r="C60" s="2">
        <v>40325</v>
      </c>
      <c r="D60" s="2">
        <v>21900</v>
      </c>
      <c r="E60" s="2">
        <v>14889</v>
      </c>
      <c r="F60" s="2">
        <v>4575</v>
      </c>
      <c r="G60" s="2">
        <v>291</v>
      </c>
      <c r="H60" s="2">
        <v>2217</v>
      </c>
      <c r="I60" s="2">
        <v>413</v>
      </c>
      <c r="J60" s="2">
        <v>36</v>
      </c>
      <c r="K60" s="2">
        <v>18311</v>
      </c>
      <c r="L60" s="2">
        <v>114</v>
      </c>
      <c r="M60" s="8"/>
      <c r="N60" s="9"/>
    </row>
    <row r="61" spans="1:14" ht="14.1" customHeight="1" x14ac:dyDescent="0.25">
      <c r="A61" s="1" t="s">
        <v>37</v>
      </c>
      <c r="B61" s="1" t="s">
        <v>17</v>
      </c>
      <c r="C61" s="2">
        <v>21551</v>
      </c>
      <c r="D61" s="2">
        <v>15521</v>
      </c>
      <c r="E61" s="2">
        <v>8457</v>
      </c>
      <c r="F61" s="2">
        <v>3109</v>
      </c>
      <c r="G61" s="2">
        <v>70</v>
      </c>
      <c r="H61" s="2">
        <v>4145</v>
      </c>
      <c r="I61" s="2">
        <v>113</v>
      </c>
      <c r="J61" s="2">
        <v>19</v>
      </c>
      <c r="K61" s="2">
        <v>5971</v>
      </c>
      <c r="L61" s="2">
        <v>59</v>
      </c>
      <c r="M61" s="8">
        <f>(D61+D62+D63)/(C61+C62+C63)</f>
        <v>0.71056907978587813</v>
      </c>
      <c r="N61" s="9">
        <f>_xlfn.RANK.EQ(M61,M$10:M$103,0)</f>
        <v>10</v>
      </c>
    </row>
    <row r="62" spans="1:14" ht="14.1" customHeight="1" x14ac:dyDescent="0.25">
      <c r="A62" s="1" t="s">
        <v>37</v>
      </c>
      <c r="B62" s="1" t="s">
        <v>18</v>
      </c>
      <c r="C62" s="2">
        <v>15830</v>
      </c>
      <c r="D62" s="2">
        <v>11435</v>
      </c>
      <c r="E62" s="2">
        <v>6363</v>
      </c>
      <c r="F62" s="2">
        <v>2407</v>
      </c>
      <c r="G62" s="2">
        <v>43</v>
      </c>
      <c r="H62" s="2">
        <v>2865</v>
      </c>
      <c r="I62" s="2">
        <v>73</v>
      </c>
      <c r="J62" s="2">
        <v>12</v>
      </c>
      <c r="K62" s="2">
        <v>4364</v>
      </c>
      <c r="L62" s="2">
        <v>31</v>
      </c>
      <c r="M62" s="8"/>
      <c r="N62" s="9"/>
    </row>
    <row r="63" spans="1:14" ht="14.1" customHeight="1" x14ac:dyDescent="0.25">
      <c r="A63" s="1" t="s">
        <v>37</v>
      </c>
      <c r="B63" s="1" t="s">
        <v>19</v>
      </c>
      <c r="C63" s="2">
        <v>25387</v>
      </c>
      <c r="D63" s="2">
        <v>17645</v>
      </c>
      <c r="E63" s="2">
        <v>9839</v>
      </c>
      <c r="F63" s="2">
        <v>3955</v>
      </c>
      <c r="G63" s="2">
        <v>61</v>
      </c>
      <c r="H63" s="2">
        <v>4154</v>
      </c>
      <c r="I63" s="2">
        <v>96</v>
      </c>
      <c r="J63" s="2">
        <v>16</v>
      </c>
      <c r="K63" s="2">
        <v>7686</v>
      </c>
      <c r="L63" s="2">
        <v>56</v>
      </c>
      <c r="M63" s="8"/>
      <c r="N63" s="9"/>
    </row>
    <row r="64" spans="1:14" ht="14.1" customHeight="1" x14ac:dyDescent="0.25">
      <c r="A64" s="1" t="s">
        <v>38</v>
      </c>
      <c r="B64" s="1" t="s">
        <v>17</v>
      </c>
      <c r="C64" s="2">
        <v>83083</v>
      </c>
      <c r="D64" s="2">
        <v>68213</v>
      </c>
      <c r="E64" s="2">
        <v>58323</v>
      </c>
      <c r="F64" s="2">
        <v>3237</v>
      </c>
      <c r="G64" s="2">
        <v>564</v>
      </c>
      <c r="H64" s="2">
        <v>2759</v>
      </c>
      <c r="I64" s="2">
        <v>3281</v>
      </c>
      <c r="J64" s="2">
        <v>1127</v>
      </c>
      <c r="K64" s="2">
        <v>14540</v>
      </c>
      <c r="L64" s="2">
        <v>330</v>
      </c>
      <c r="M64" s="8">
        <f>(D64+D65+D66)/(C64+C65+C66)</f>
        <v>0.80615089621411939</v>
      </c>
      <c r="N64" s="9">
        <f>_xlfn.RANK.EQ(M64,M$10:M$103,0)</f>
        <v>1</v>
      </c>
    </row>
    <row r="65" spans="1:14" ht="14.1" customHeight="1" x14ac:dyDescent="0.25">
      <c r="A65" s="1" t="s">
        <v>38</v>
      </c>
      <c r="B65" s="1" t="s">
        <v>18</v>
      </c>
      <c r="C65" s="2">
        <v>59373</v>
      </c>
      <c r="D65" s="2">
        <v>48490</v>
      </c>
      <c r="E65" s="2">
        <v>40912</v>
      </c>
      <c r="F65" s="2">
        <v>2527</v>
      </c>
      <c r="G65" s="2">
        <v>313</v>
      </c>
      <c r="H65" s="2">
        <v>2469</v>
      </c>
      <c r="I65" s="2">
        <v>2326</v>
      </c>
      <c r="J65" s="2">
        <v>645</v>
      </c>
      <c r="K65" s="2">
        <v>10647</v>
      </c>
      <c r="L65" s="2">
        <v>236</v>
      </c>
      <c r="M65" s="8"/>
      <c r="N65" s="9"/>
    </row>
    <row r="66" spans="1:14" ht="14.1" customHeight="1" x14ac:dyDescent="0.25">
      <c r="A66" s="1" t="s">
        <v>38</v>
      </c>
      <c r="B66" s="1" t="s">
        <v>19</v>
      </c>
      <c r="C66" s="2">
        <v>83885</v>
      </c>
      <c r="D66" s="2">
        <v>65762</v>
      </c>
      <c r="E66" s="2">
        <v>54419</v>
      </c>
      <c r="F66" s="2">
        <v>4182</v>
      </c>
      <c r="G66" s="2">
        <v>416</v>
      </c>
      <c r="H66" s="2">
        <v>3235</v>
      </c>
      <c r="I66" s="2">
        <v>3464</v>
      </c>
      <c r="J66" s="2">
        <v>1021</v>
      </c>
      <c r="K66" s="2">
        <v>17754</v>
      </c>
      <c r="L66" s="2">
        <v>369</v>
      </c>
      <c r="M66" s="8"/>
      <c r="N66" s="9"/>
    </row>
    <row r="67" spans="1:14" ht="14.1" customHeight="1" x14ac:dyDescent="0.25">
      <c r="A67" s="1" t="s">
        <v>39</v>
      </c>
      <c r="B67" s="1" t="s">
        <v>17</v>
      </c>
      <c r="C67" s="2">
        <v>77317</v>
      </c>
      <c r="D67" s="2">
        <v>19015</v>
      </c>
      <c r="E67" s="2">
        <v>10239</v>
      </c>
      <c r="F67" s="2">
        <v>5344</v>
      </c>
      <c r="G67" s="2">
        <v>1159</v>
      </c>
      <c r="H67" s="2">
        <v>2250</v>
      </c>
      <c r="I67" s="2">
        <v>230</v>
      </c>
      <c r="J67" s="2">
        <v>50</v>
      </c>
      <c r="K67" s="2">
        <v>58030</v>
      </c>
      <c r="L67" s="2">
        <v>272</v>
      </c>
      <c r="M67" s="8">
        <f>(D67+D68+D69)/(C67+C68+C69)</f>
        <v>0.2340919101453531</v>
      </c>
      <c r="N67" s="9">
        <f>_xlfn.RANK.EQ(M67,M$10:M$103,0)</f>
        <v>32</v>
      </c>
    </row>
    <row r="68" spans="1:14" ht="14.1" customHeight="1" x14ac:dyDescent="0.25">
      <c r="A68" s="1" t="s">
        <v>39</v>
      </c>
      <c r="B68" s="1" t="s">
        <v>18</v>
      </c>
      <c r="C68" s="2">
        <v>61759</v>
      </c>
      <c r="D68" s="2">
        <v>14856</v>
      </c>
      <c r="E68" s="2">
        <v>8134</v>
      </c>
      <c r="F68" s="2">
        <v>4105</v>
      </c>
      <c r="G68" s="2">
        <v>822</v>
      </c>
      <c r="H68" s="2">
        <v>1712</v>
      </c>
      <c r="I68" s="2">
        <v>230</v>
      </c>
      <c r="J68" s="2">
        <v>60</v>
      </c>
      <c r="K68" s="2">
        <v>46646</v>
      </c>
      <c r="L68" s="2">
        <v>257</v>
      </c>
      <c r="M68" s="8"/>
      <c r="N68" s="9"/>
    </row>
    <row r="69" spans="1:14" ht="14.1" customHeight="1" x14ac:dyDescent="0.25">
      <c r="A69" s="1" t="s">
        <v>39</v>
      </c>
      <c r="B69" s="1" t="s">
        <v>19</v>
      </c>
      <c r="C69" s="2">
        <v>99309</v>
      </c>
      <c r="D69" s="2">
        <v>21933</v>
      </c>
      <c r="E69" s="2">
        <v>11584</v>
      </c>
      <c r="F69" s="2">
        <v>6592</v>
      </c>
      <c r="G69" s="2">
        <v>1087</v>
      </c>
      <c r="H69" s="2">
        <v>2489</v>
      </c>
      <c r="I69" s="2">
        <v>397</v>
      </c>
      <c r="J69" s="2">
        <v>105</v>
      </c>
      <c r="K69" s="2">
        <v>76896</v>
      </c>
      <c r="L69" s="2">
        <v>480</v>
      </c>
      <c r="M69" s="8"/>
      <c r="N69" s="9"/>
    </row>
    <row r="70" spans="1:14" ht="14.1" customHeight="1" x14ac:dyDescent="0.25">
      <c r="A70" s="1" t="s">
        <v>40</v>
      </c>
      <c r="B70" s="1" t="s">
        <v>17</v>
      </c>
      <c r="C70" s="2">
        <v>100862</v>
      </c>
      <c r="D70" s="2">
        <v>41145</v>
      </c>
      <c r="E70" s="2">
        <v>24720</v>
      </c>
      <c r="F70" s="2">
        <v>5039</v>
      </c>
      <c r="G70" s="2">
        <v>816</v>
      </c>
      <c r="H70" s="2">
        <v>8495</v>
      </c>
      <c r="I70" s="2">
        <v>701</v>
      </c>
      <c r="J70" s="2">
        <v>1803</v>
      </c>
      <c r="K70" s="2">
        <v>59370</v>
      </c>
      <c r="L70" s="2">
        <v>347</v>
      </c>
      <c r="M70" s="8">
        <f>(D70+D71+D72)/(C70+C71+C72)</f>
        <v>0.38725512550733893</v>
      </c>
      <c r="N70" s="9">
        <f>_xlfn.RANK.EQ(M70,M$10:M$103,0)</f>
        <v>28</v>
      </c>
    </row>
    <row r="71" spans="1:14" ht="14.1" customHeight="1" x14ac:dyDescent="0.25">
      <c r="A71" s="1" t="s">
        <v>40</v>
      </c>
      <c r="B71" s="1" t="s">
        <v>18</v>
      </c>
      <c r="C71" s="2">
        <v>78396</v>
      </c>
      <c r="D71" s="2">
        <v>31521</v>
      </c>
      <c r="E71" s="2">
        <v>19297</v>
      </c>
      <c r="F71" s="2">
        <v>3810</v>
      </c>
      <c r="G71" s="2">
        <v>633</v>
      </c>
      <c r="H71" s="2">
        <v>6135</v>
      </c>
      <c r="I71" s="2">
        <v>549</v>
      </c>
      <c r="J71" s="2">
        <v>1415</v>
      </c>
      <c r="K71" s="2">
        <v>46621</v>
      </c>
      <c r="L71" s="2">
        <v>254</v>
      </c>
      <c r="M71" s="8"/>
      <c r="N71" s="9"/>
    </row>
    <row r="72" spans="1:14" ht="14.1" customHeight="1" x14ac:dyDescent="0.25">
      <c r="A72" s="1" t="s">
        <v>40</v>
      </c>
      <c r="B72" s="1" t="s">
        <v>19</v>
      </c>
      <c r="C72" s="2">
        <v>127736</v>
      </c>
      <c r="D72" s="2">
        <v>46219</v>
      </c>
      <c r="E72" s="2">
        <v>28024</v>
      </c>
      <c r="F72" s="2">
        <v>5891</v>
      </c>
      <c r="G72" s="2">
        <v>845</v>
      </c>
      <c r="H72" s="2">
        <v>9195</v>
      </c>
      <c r="I72" s="2">
        <v>836</v>
      </c>
      <c r="J72" s="2">
        <v>1919</v>
      </c>
      <c r="K72" s="2">
        <v>81038</v>
      </c>
      <c r="L72" s="2">
        <v>479</v>
      </c>
      <c r="M72" s="8"/>
      <c r="N72" s="9"/>
    </row>
    <row r="73" spans="1:14" ht="14.1" customHeight="1" x14ac:dyDescent="0.25">
      <c r="A73" s="1" t="s">
        <v>41</v>
      </c>
      <c r="B73" s="1" t="s">
        <v>17</v>
      </c>
      <c r="C73" s="2">
        <v>24520</v>
      </c>
      <c r="D73" s="2">
        <v>14146</v>
      </c>
      <c r="E73" s="2">
        <v>10470</v>
      </c>
      <c r="F73" s="2">
        <v>1728</v>
      </c>
      <c r="G73" s="2">
        <v>160</v>
      </c>
      <c r="H73" s="2">
        <v>1684</v>
      </c>
      <c r="I73" s="2">
        <v>365</v>
      </c>
      <c r="J73" s="2">
        <v>3</v>
      </c>
      <c r="K73" s="2">
        <v>10299</v>
      </c>
      <c r="L73" s="2">
        <v>75</v>
      </c>
      <c r="M73" s="8">
        <f>(D73+D74+D75)/(C73+C74+C75)</f>
        <v>0.53954209996645419</v>
      </c>
      <c r="N73" s="9">
        <f>_xlfn.RANK.EQ(M73,M$10:M$103,0)</f>
        <v>21</v>
      </c>
    </row>
    <row r="74" spans="1:14" ht="14.1" customHeight="1" x14ac:dyDescent="0.25">
      <c r="A74" s="1" t="s">
        <v>41</v>
      </c>
      <c r="B74" s="1" t="s">
        <v>18</v>
      </c>
      <c r="C74" s="2">
        <v>18292</v>
      </c>
      <c r="D74" s="2">
        <v>10289</v>
      </c>
      <c r="E74" s="2">
        <v>7559</v>
      </c>
      <c r="F74" s="2">
        <v>1305</v>
      </c>
      <c r="G74" s="2">
        <v>82</v>
      </c>
      <c r="H74" s="2">
        <v>1284</v>
      </c>
      <c r="I74" s="2">
        <v>258</v>
      </c>
      <c r="J74" s="2">
        <v>3</v>
      </c>
      <c r="K74" s="2">
        <v>7950</v>
      </c>
      <c r="L74" s="2">
        <v>53</v>
      </c>
      <c r="M74" s="8"/>
      <c r="N74" s="9"/>
    </row>
    <row r="75" spans="1:14" ht="14.1" customHeight="1" x14ac:dyDescent="0.25">
      <c r="A75" s="1" t="s">
        <v>41</v>
      </c>
      <c r="B75" s="1" t="s">
        <v>19</v>
      </c>
      <c r="C75" s="2">
        <v>28732</v>
      </c>
      <c r="D75" s="2">
        <v>14166</v>
      </c>
      <c r="E75" s="2">
        <v>9940</v>
      </c>
      <c r="F75" s="2">
        <v>2000</v>
      </c>
      <c r="G75" s="2">
        <v>156</v>
      </c>
      <c r="H75" s="2">
        <v>2016</v>
      </c>
      <c r="I75" s="2">
        <v>347</v>
      </c>
      <c r="J75" s="2">
        <v>16</v>
      </c>
      <c r="K75" s="2">
        <v>14451</v>
      </c>
      <c r="L75" s="2">
        <v>115</v>
      </c>
      <c r="M75" s="8"/>
      <c r="N75" s="9"/>
    </row>
    <row r="76" spans="1:14" ht="14.1" customHeight="1" x14ac:dyDescent="0.25">
      <c r="A76" s="1" t="s">
        <v>42</v>
      </c>
      <c r="B76" s="1" t="s">
        <v>17</v>
      </c>
      <c r="C76" s="2">
        <v>10845</v>
      </c>
      <c r="D76" s="2">
        <v>6198</v>
      </c>
      <c r="E76" s="2">
        <v>4362</v>
      </c>
      <c r="F76" s="2">
        <v>1261</v>
      </c>
      <c r="G76" s="2">
        <v>140</v>
      </c>
      <c r="H76" s="2">
        <v>425</v>
      </c>
      <c r="I76" s="2">
        <v>122</v>
      </c>
      <c r="J76" s="2">
        <v>6</v>
      </c>
      <c r="K76" s="2">
        <v>4620</v>
      </c>
      <c r="L76" s="2">
        <v>27</v>
      </c>
      <c r="M76" s="8">
        <f>(D76+D77+D78)/(C76+C77+C78)</f>
        <v>0.54938916717719555</v>
      </c>
      <c r="N76" s="9">
        <f>_xlfn.RANK.EQ(M76,M$10:M$103,0)</f>
        <v>20</v>
      </c>
    </row>
    <row r="77" spans="1:14" ht="14.1" customHeight="1" x14ac:dyDescent="0.25">
      <c r="A77" s="1" t="s">
        <v>42</v>
      </c>
      <c r="B77" s="1" t="s">
        <v>18</v>
      </c>
      <c r="C77" s="2">
        <v>7226</v>
      </c>
      <c r="D77" s="2">
        <v>4034</v>
      </c>
      <c r="E77" s="2">
        <v>2835</v>
      </c>
      <c r="F77" s="2">
        <v>842</v>
      </c>
      <c r="G77" s="2">
        <v>79</v>
      </c>
      <c r="H77" s="2">
        <v>284</v>
      </c>
      <c r="I77" s="2">
        <v>73</v>
      </c>
      <c r="J77" s="2">
        <v>2</v>
      </c>
      <c r="K77" s="2">
        <v>3170</v>
      </c>
      <c r="L77" s="2">
        <v>22</v>
      </c>
      <c r="M77" s="8"/>
      <c r="N77" s="9"/>
    </row>
    <row r="78" spans="1:14" ht="14.1" customHeight="1" x14ac:dyDescent="0.25">
      <c r="A78" s="1" t="s">
        <v>42</v>
      </c>
      <c r="B78" s="1" t="s">
        <v>19</v>
      </c>
      <c r="C78" s="2">
        <v>9678</v>
      </c>
      <c r="D78" s="2">
        <v>5013</v>
      </c>
      <c r="E78" s="2">
        <v>3325</v>
      </c>
      <c r="F78" s="2">
        <v>1191</v>
      </c>
      <c r="G78" s="2">
        <v>84</v>
      </c>
      <c r="H78" s="2">
        <v>418</v>
      </c>
      <c r="I78" s="2">
        <v>90</v>
      </c>
      <c r="J78" s="2">
        <v>6</v>
      </c>
      <c r="K78" s="2">
        <v>4622</v>
      </c>
      <c r="L78" s="2">
        <v>43</v>
      </c>
      <c r="M78" s="8"/>
      <c r="N78" s="9"/>
    </row>
    <row r="79" spans="1:14" ht="14.1" customHeight="1" x14ac:dyDescent="0.25">
      <c r="A79" s="1" t="s">
        <v>43</v>
      </c>
      <c r="B79" s="1" t="s">
        <v>17</v>
      </c>
      <c r="C79" s="2">
        <v>51272</v>
      </c>
      <c r="D79" s="2">
        <v>27543</v>
      </c>
      <c r="E79" s="2">
        <v>17810</v>
      </c>
      <c r="F79" s="2">
        <v>3619</v>
      </c>
      <c r="G79" s="2">
        <v>463</v>
      </c>
      <c r="H79" s="2">
        <v>5448</v>
      </c>
      <c r="I79" s="2">
        <v>602</v>
      </c>
      <c r="J79" s="2">
        <v>148</v>
      </c>
      <c r="K79" s="2">
        <v>23590</v>
      </c>
      <c r="L79" s="2">
        <v>139</v>
      </c>
      <c r="M79" s="8">
        <f>(D79+D80+D81)/(C79+C80+C81)</f>
        <v>0.50557599374463236</v>
      </c>
      <c r="N79" s="9">
        <f>_xlfn.RANK.EQ(M79,M$10:M$103,0)</f>
        <v>23</v>
      </c>
    </row>
    <row r="80" spans="1:14" ht="14.1" customHeight="1" x14ac:dyDescent="0.25">
      <c r="A80" s="1" t="s">
        <v>43</v>
      </c>
      <c r="B80" s="1" t="s">
        <v>18</v>
      </c>
      <c r="C80" s="2">
        <v>40409</v>
      </c>
      <c r="D80" s="2">
        <v>20825</v>
      </c>
      <c r="E80" s="2">
        <v>13443</v>
      </c>
      <c r="F80" s="2">
        <v>2908</v>
      </c>
      <c r="G80" s="2">
        <v>317</v>
      </c>
      <c r="H80" s="2">
        <v>3976</v>
      </c>
      <c r="I80" s="2">
        <v>444</v>
      </c>
      <c r="J80" s="2">
        <v>135</v>
      </c>
      <c r="K80" s="2">
        <v>19498</v>
      </c>
      <c r="L80" s="2">
        <v>86</v>
      </c>
      <c r="M80" s="8"/>
      <c r="N80" s="9"/>
    </row>
    <row r="81" spans="1:14" ht="14.1" customHeight="1" x14ac:dyDescent="0.25">
      <c r="A81" s="1" t="s">
        <v>43</v>
      </c>
      <c r="B81" s="1" t="s">
        <v>19</v>
      </c>
      <c r="C81" s="2">
        <v>64345</v>
      </c>
      <c r="D81" s="2">
        <v>30515</v>
      </c>
      <c r="E81" s="2">
        <v>19478</v>
      </c>
      <c r="F81" s="2">
        <v>4674</v>
      </c>
      <c r="G81" s="2">
        <v>525</v>
      </c>
      <c r="H81" s="2">
        <v>5449</v>
      </c>
      <c r="I81" s="2">
        <v>775</v>
      </c>
      <c r="J81" s="2">
        <v>184</v>
      </c>
      <c r="K81" s="2">
        <v>33649</v>
      </c>
      <c r="L81" s="2">
        <v>181</v>
      </c>
      <c r="M81" s="8"/>
      <c r="N81" s="9"/>
    </row>
    <row r="82" spans="1:14" ht="14.1" customHeight="1" x14ac:dyDescent="0.25">
      <c r="A82" s="10" t="s">
        <v>44</v>
      </c>
      <c r="B82" s="10" t="s">
        <v>17</v>
      </c>
      <c r="C82" s="11">
        <v>53783</v>
      </c>
      <c r="D82" s="11">
        <v>41420</v>
      </c>
      <c r="E82" s="11">
        <v>30071</v>
      </c>
      <c r="F82" s="11">
        <v>5813</v>
      </c>
      <c r="G82" s="11">
        <v>241</v>
      </c>
      <c r="H82" s="11">
        <v>6076</v>
      </c>
      <c r="I82" s="11">
        <v>420</v>
      </c>
      <c r="J82" s="11">
        <v>39</v>
      </c>
      <c r="K82" s="11">
        <v>12264</v>
      </c>
      <c r="L82" s="11">
        <v>99</v>
      </c>
      <c r="M82" s="12">
        <f>(D82+D83+D84)/(C82+C83+C84)</f>
        <v>0.75928245594057087</v>
      </c>
      <c r="N82" s="13">
        <f>_xlfn.RANK.EQ(M82,M$10:M$103,0)</f>
        <v>7</v>
      </c>
    </row>
    <row r="83" spans="1:14" ht="14.1" customHeight="1" x14ac:dyDescent="0.25">
      <c r="A83" s="10" t="s">
        <v>44</v>
      </c>
      <c r="B83" s="10" t="s">
        <v>18</v>
      </c>
      <c r="C83" s="11">
        <v>38183</v>
      </c>
      <c r="D83" s="11">
        <v>29464</v>
      </c>
      <c r="E83" s="11">
        <v>21175</v>
      </c>
      <c r="F83" s="11">
        <v>4426</v>
      </c>
      <c r="G83" s="11">
        <v>185</v>
      </c>
      <c r="H83" s="11">
        <v>4322</v>
      </c>
      <c r="I83" s="11">
        <v>311</v>
      </c>
      <c r="J83" s="11">
        <v>24</v>
      </c>
      <c r="K83" s="11">
        <v>8642</v>
      </c>
      <c r="L83" s="11">
        <v>77</v>
      </c>
      <c r="M83" s="12"/>
      <c r="N83" s="13"/>
    </row>
    <row r="84" spans="1:14" ht="14.1" customHeight="1" x14ac:dyDescent="0.25">
      <c r="A84" s="10" t="s">
        <v>44</v>
      </c>
      <c r="B84" s="10" t="s">
        <v>19</v>
      </c>
      <c r="C84" s="11">
        <v>57321</v>
      </c>
      <c r="D84" s="11">
        <v>42467</v>
      </c>
      <c r="E84" s="11">
        <v>29829</v>
      </c>
      <c r="F84" s="11">
        <v>7140</v>
      </c>
      <c r="G84" s="11">
        <v>248</v>
      </c>
      <c r="H84" s="11">
        <v>6129</v>
      </c>
      <c r="I84" s="11">
        <v>475</v>
      </c>
      <c r="J84" s="11">
        <v>32</v>
      </c>
      <c r="K84" s="11">
        <v>14720</v>
      </c>
      <c r="L84" s="11">
        <v>134</v>
      </c>
      <c r="M84" s="12"/>
      <c r="N84" s="13"/>
    </row>
    <row r="85" spans="1:14" ht="14.1" customHeight="1" x14ac:dyDescent="0.25">
      <c r="A85" s="1" t="s">
        <v>45</v>
      </c>
      <c r="B85" s="1" t="s">
        <v>17</v>
      </c>
      <c r="C85" s="2">
        <v>48362</v>
      </c>
      <c r="D85" s="2">
        <v>37606</v>
      </c>
      <c r="E85" s="2">
        <v>26876</v>
      </c>
      <c r="F85" s="2">
        <v>3763</v>
      </c>
      <c r="G85" s="2">
        <v>161</v>
      </c>
      <c r="H85" s="2">
        <v>4290</v>
      </c>
      <c r="I85" s="2">
        <v>1001</v>
      </c>
      <c r="J85" s="2">
        <v>2285</v>
      </c>
      <c r="K85" s="2">
        <v>10592</v>
      </c>
      <c r="L85" s="2">
        <v>164</v>
      </c>
      <c r="M85" s="8">
        <f>(D85+D86+D87)/(C85+C86+C87)</f>
        <v>0.77213052829577777</v>
      </c>
      <c r="N85" s="9">
        <f>_xlfn.RANK.EQ(M85,M$10:M$103,0)</f>
        <v>4</v>
      </c>
    </row>
    <row r="86" spans="1:14" ht="14.1" customHeight="1" x14ac:dyDescent="0.25">
      <c r="A86" s="1" t="s">
        <v>45</v>
      </c>
      <c r="B86" s="1" t="s">
        <v>18</v>
      </c>
      <c r="C86" s="2">
        <v>33784</v>
      </c>
      <c r="D86" s="2">
        <v>26579</v>
      </c>
      <c r="E86" s="2">
        <v>19317</v>
      </c>
      <c r="F86" s="2">
        <v>2721</v>
      </c>
      <c r="G86" s="2">
        <v>123</v>
      </c>
      <c r="H86" s="2">
        <v>2744</v>
      </c>
      <c r="I86" s="2">
        <v>727</v>
      </c>
      <c r="J86" s="2">
        <v>1486</v>
      </c>
      <c r="K86" s="2">
        <v>7049</v>
      </c>
      <c r="L86" s="2">
        <v>156</v>
      </c>
      <c r="M86" s="8"/>
      <c r="N86" s="9"/>
    </row>
    <row r="87" spans="1:14" ht="14.1" customHeight="1" x14ac:dyDescent="0.25">
      <c r="A87" s="1" t="s">
        <v>45</v>
      </c>
      <c r="B87" s="1" t="s">
        <v>19</v>
      </c>
      <c r="C87" s="2">
        <v>47573</v>
      </c>
      <c r="D87" s="2">
        <v>35975</v>
      </c>
      <c r="E87" s="2">
        <v>25748</v>
      </c>
      <c r="F87" s="2">
        <v>4042</v>
      </c>
      <c r="G87" s="2">
        <v>168</v>
      </c>
      <c r="H87" s="2">
        <v>3632</v>
      </c>
      <c r="I87" s="2">
        <v>1058</v>
      </c>
      <c r="J87" s="2">
        <v>2134</v>
      </c>
      <c r="K87" s="2">
        <v>11341</v>
      </c>
      <c r="L87" s="2">
        <v>257</v>
      </c>
      <c r="M87" s="8"/>
      <c r="N87" s="9"/>
    </row>
    <row r="88" spans="1:14" ht="14.1" customHeight="1" x14ac:dyDescent="0.25">
      <c r="A88" s="1" t="s">
        <v>46</v>
      </c>
      <c r="B88" s="1" t="s">
        <v>17</v>
      </c>
      <c r="C88" s="2">
        <v>32200</v>
      </c>
      <c r="D88" s="2">
        <v>23072</v>
      </c>
      <c r="E88" s="2">
        <v>4877</v>
      </c>
      <c r="F88" s="2">
        <v>2116</v>
      </c>
      <c r="G88" s="2">
        <v>2329</v>
      </c>
      <c r="H88" s="2">
        <v>11459</v>
      </c>
      <c r="I88" s="2">
        <v>316</v>
      </c>
      <c r="J88" s="2">
        <v>2301</v>
      </c>
      <c r="K88" s="2">
        <v>8964</v>
      </c>
      <c r="L88" s="2">
        <v>164</v>
      </c>
      <c r="M88" s="8">
        <f>(D88+D89+D90)/(C88+C89+C90)</f>
        <v>0.68658225096462144</v>
      </c>
      <c r="N88" s="9">
        <f>_xlfn.RANK.EQ(M88,M$10:M$103,0)</f>
        <v>11</v>
      </c>
    </row>
    <row r="89" spans="1:14" ht="14.1" customHeight="1" x14ac:dyDescent="0.25">
      <c r="A89" s="1" t="s">
        <v>46</v>
      </c>
      <c r="B89" s="1" t="s">
        <v>18</v>
      </c>
      <c r="C89" s="2">
        <v>24663</v>
      </c>
      <c r="D89" s="2">
        <v>17295</v>
      </c>
      <c r="E89" s="2">
        <v>3669</v>
      </c>
      <c r="F89" s="2">
        <v>1629</v>
      </c>
      <c r="G89" s="2">
        <v>1647</v>
      </c>
      <c r="H89" s="2">
        <v>8607</v>
      </c>
      <c r="I89" s="2">
        <v>227</v>
      </c>
      <c r="J89" s="2">
        <v>1794</v>
      </c>
      <c r="K89" s="2">
        <v>7241</v>
      </c>
      <c r="L89" s="2">
        <v>127</v>
      </c>
      <c r="M89" s="8"/>
      <c r="N89" s="9"/>
    </row>
    <row r="90" spans="1:14" ht="14.1" customHeight="1" x14ac:dyDescent="0.25">
      <c r="A90" s="1" t="s">
        <v>46</v>
      </c>
      <c r="B90" s="1" t="s">
        <v>19</v>
      </c>
      <c r="C90" s="2">
        <v>35142</v>
      </c>
      <c r="D90" s="2">
        <v>22802</v>
      </c>
      <c r="E90" s="2">
        <v>4792</v>
      </c>
      <c r="F90" s="2">
        <v>2270</v>
      </c>
      <c r="G90" s="2">
        <v>2143</v>
      </c>
      <c r="H90" s="2">
        <v>11282</v>
      </c>
      <c r="I90" s="2">
        <v>376</v>
      </c>
      <c r="J90" s="2">
        <v>2321</v>
      </c>
      <c r="K90" s="2">
        <v>12167</v>
      </c>
      <c r="L90" s="2">
        <v>173</v>
      </c>
      <c r="M90" s="8"/>
      <c r="N90" s="9"/>
    </row>
    <row r="91" spans="1:14" ht="14.1" customHeight="1" x14ac:dyDescent="0.25">
      <c r="A91" s="1" t="s">
        <v>47</v>
      </c>
      <c r="B91" s="1" t="s">
        <v>17</v>
      </c>
      <c r="C91" s="2">
        <v>60579</v>
      </c>
      <c r="D91" s="2">
        <v>44813</v>
      </c>
      <c r="E91" s="2">
        <v>25435</v>
      </c>
      <c r="F91" s="2">
        <v>6684</v>
      </c>
      <c r="G91" s="2">
        <v>3797</v>
      </c>
      <c r="H91" s="2">
        <v>8482</v>
      </c>
      <c r="I91" s="2">
        <v>814</v>
      </c>
      <c r="J91" s="2">
        <v>355</v>
      </c>
      <c r="K91" s="2">
        <v>15539</v>
      </c>
      <c r="L91" s="2">
        <v>227</v>
      </c>
      <c r="M91" s="8">
        <f>(D91+D92+D93)/(C91+C92+C93)</f>
        <v>0.72805608121779075</v>
      </c>
      <c r="N91" s="9">
        <f>_xlfn.RANK.EQ(M91,M$10:M$103,0)</f>
        <v>9</v>
      </c>
    </row>
    <row r="92" spans="1:14" ht="14.1" customHeight="1" x14ac:dyDescent="0.25">
      <c r="A92" s="1" t="s">
        <v>47</v>
      </c>
      <c r="B92" s="1" t="s">
        <v>18</v>
      </c>
      <c r="C92" s="2">
        <v>44260</v>
      </c>
      <c r="D92" s="2">
        <v>32909</v>
      </c>
      <c r="E92" s="2">
        <v>18322</v>
      </c>
      <c r="F92" s="2">
        <v>5213</v>
      </c>
      <c r="G92" s="2">
        <v>2977</v>
      </c>
      <c r="H92" s="2">
        <v>6076</v>
      </c>
      <c r="I92" s="2">
        <v>625</v>
      </c>
      <c r="J92" s="2">
        <v>269</v>
      </c>
      <c r="K92" s="2">
        <v>11181</v>
      </c>
      <c r="L92" s="2">
        <v>170</v>
      </c>
      <c r="M92" s="8"/>
      <c r="N92" s="9"/>
    </row>
    <row r="93" spans="1:14" ht="14.1" customHeight="1" x14ac:dyDescent="0.25">
      <c r="A93" s="1" t="s">
        <v>47</v>
      </c>
      <c r="B93" s="1" t="s">
        <v>19</v>
      </c>
      <c r="C93" s="2">
        <v>63203</v>
      </c>
      <c r="D93" s="2">
        <v>44622</v>
      </c>
      <c r="E93" s="2">
        <v>23312</v>
      </c>
      <c r="F93" s="2">
        <v>8173</v>
      </c>
      <c r="G93" s="2">
        <v>4084</v>
      </c>
      <c r="H93" s="2">
        <v>8737</v>
      </c>
      <c r="I93" s="2">
        <v>856</v>
      </c>
      <c r="J93" s="2">
        <v>331</v>
      </c>
      <c r="K93" s="2">
        <v>18334</v>
      </c>
      <c r="L93" s="2">
        <v>247</v>
      </c>
      <c r="M93" s="8"/>
      <c r="N93" s="9"/>
    </row>
    <row r="94" spans="1:14" ht="14.1" customHeight="1" x14ac:dyDescent="0.25">
      <c r="A94" s="1" t="s">
        <v>48</v>
      </c>
      <c r="B94" s="1" t="s">
        <v>17</v>
      </c>
      <c r="C94" s="2">
        <v>18889</v>
      </c>
      <c r="D94" s="2">
        <v>8308</v>
      </c>
      <c r="E94" s="2">
        <v>5012</v>
      </c>
      <c r="F94" s="2">
        <v>1621</v>
      </c>
      <c r="G94" s="2">
        <v>96</v>
      </c>
      <c r="H94" s="2">
        <v>1544</v>
      </c>
      <c r="I94" s="2">
        <v>78</v>
      </c>
      <c r="J94" s="2">
        <v>38</v>
      </c>
      <c r="K94" s="2">
        <v>10521</v>
      </c>
      <c r="L94" s="2">
        <v>60</v>
      </c>
      <c r="M94" s="8">
        <f>(D94+D95+D96)/(C94+C95+C96)</f>
        <v>0.41919923639400708</v>
      </c>
      <c r="N94" s="9">
        <f>_xlfn.RANK.EQ(M94,M$10:M$103,0)</f>
        <v>25</v>
      </c>
    </row>
    <row r="95" spans="1:14" ht="14.1" customHeight="1" x14ac:dyDescent="0.25">
      <c r="A95" s="1" t="s">
        <v>48</v>
      </c>
      <c r="B95" s="1" t="s">
        <v>18</v>
      </c>
      <c r="C95" s="2">
        <v>14576</v>
      </c>
      <c r="D95" s="2">
        <v>6385</v>
      </c>
      <c r="E95" s="2">
        <v>3807</v>
      </c>
      <c r="F95" s="2">
        <v>1211</v>
      </c>
      <c r="G95" s="2">
        <v>61</v>
      </c>
      <c r="H95" s="2">
        <v>1290</v>
      </c>
      <c r="I95" s="2">
        <v>59</v>
      </c>
      <c r="J95" s="2">
        <v>19</v>
      </c>
      <c r="K95" s="2">
        <v>8136</v>
      </c>
      <c r="L95" s="2">
        <v>55</v>
      </c>
      <c r="M95" s="8"/>
      <c r="N95" s="9"/>
    </row>
    <row r="96" spans="1:14" ht="14.1" customHeight="1" x14ac:dyDescent="0.25">
      <c r="A96" s="1" t="s">
        <v>48</v>
      </c>
      <c r="B96" s="1" t="s">
        <v>19</v>
      </c>
      <c r="C96" s="2">
        <v>25204</v>
      </c>
      <c r="D96" s="2">
        <v>9901</v>
      </c>
      <c r="E96" s="2">
        <v>5917</v>
      </c>
      <c r="F96" s="2">
        <v>1980</v>
      </c>
      <c r="G96" s="2">
        <v>84</v>
      </c>
      <c r="H96" s="2">
        <v>1883</v>
      </c>
      <c r="I96" s="2">
        <v>102</v>
      </c>
      <c r="J96" s="2">
        <v>30</v>
      </c>
      <c r="K96" s="2">
        <v>15188</v>
      </c>
      <c r="L96" s="2">
        <v>115</v>
      </c>
      <c r="M96" s="8"/>
      <c r="N96" s="9"/>
    </row>
    <row r="97" spans="1:14" ht="14.1" customHeight="1" x14ac:dyDescent="0.25">
      <c r="A97" s="1" t="s">
        <v>49</v>
      </c>
      <c r="B97" s="1" t="s">
        <v>17</v>
      </c>
      <c r="C97" s="2">
        <v>159801</v>
      </c>
      <c r="D97" s="2">
        <v>80604</v>
      </c>
      <c r="E97" s="2">
        <v>52080</v>
      </c>
      <c r="F97" s="2">
        <v>8773</v>
      </c>
      <c r="G97" s="2">
        <v>8968</v>
      </c>
      <c r="H97" s="2">
        <v>10960</v>
      </c>
      <c r="I97" s="2">
        <v>919</v>
      </c>
      <c r="J97" s="2">
        <v>230</v>
      </c>
      <c r="K97" s="2">
        <v>78829</v>
      </c>
      <c r="L97" s="2">
        <v>368</v>
      </c>
      <c r="M97" s="8">
        <f>(D97+D98+D99)/(C97+C98+C99)</f>
        <v>0.48908752440351755</v>
      </c>
      <c r="N97" s="9">
        <f>_xlfn.RANK.EQ(M97,M$10:M$103,0)</f>
        <v>24</v>
      </c>
    </row>
    <row r="98" spans="1:14" ht="14.1" customHeight="1" x14ac:dyDescent="0.25">
      <c r="A98" s="1" t="s">
        <v>49</v>
      </c>
      <c r="B98" s="1" t="s">
        <v>18</v>
      </c>
      <c r="C98" s="2">
        <v>121464</v>
      </c>
      <c r="D98" s="2">
        <v>60222</v>
      </c>
      <c r="E98" s="2">
        <v>39042</v>
      </c>
      <c r="F98" s="2">
        <v>6564</v>
      </c>
      <c r="G98" s="2">
        <v>6697</v>
      </c>
      <c r="H98" s="2">
        <v>8081</v>
      </c>
      <c r="I98" s="2">
        <v>721</v>
      </c>
      <c r="J98" s="2">
        <v>171</v>
      </c>
      <c r="K98" s="2">
        <v>60921</v>
      </c>
      <c r="L98" s="2">
        <v>321</v>
      </c>
      <c r="M98" s="8"/>
      <c r="N98" s="9"/>
    </row>
    <row r="99" spans="1:14" ht="14.1" customHeight="1" x14ac:dyDescent="0.25">
      <c r="A99" s="1" t="s">
        <v>49</v>
      </c>
      <c r="B99" s="1" t="s">
        <v>19</v>
      </c>
      <c r="C99" s="2">
        <v>181783</v>
      </c>
      <c r="D99" s="2">
        <v>85645</v>
      </c>
      <c r="E99" s="2">
        <v>55794</v>
      </c>
      <c r="F99" s="2">
        <v>10112</v>
      </c>
      <c r="G99" s="2">
        <v>9114</v>
      </c>
      <c r="H99" s="2">
        <v>10726</v>
      </c>
      <c r="I99" s="2">
        <v>1139</v>
      </c>
      <c r="J99" s="2">
        <v>256</v>
      </c>
      <c r="K99" s="2">
        <v>95651</v>
      </c>
      <c r="L99" s="2">
        <v>487</v>
      </c>
      <c r="M99" s="8"/>
      <c r="N99" s="9"/>
    </row>
    <row r="100" spans="1:14" ht="14.1" customHeight="1" x14ac:dyDescent="0.25">
      <c r="A100" s="1" t="s">
        <v>50</v>
      </c>
      <c r="B100" s="1" t="s">
        <v>17</v>
      </c>
      <c r="C100" s="2">
        <v>38247</v>
      </c>
      <c r="D100" s="2">
        <v>26888</v>
      </c>
      <c r="E100" s="2">
        <v>21273</v>
      </c>
      <c r="F100" s="2">
        <v>3048</v>
      </c>
      <c r="G100" s="2">
        <v>253</v>
      </c>
      <c r="H100" s="2">
        <v>2353</v>
      </c>
      <c r="I100" s="2">
        <v>419</v>
      </c>
      <c r="J100" s="2">
        <v>65</v>
      </c>
      <c r="K100" s="2">
        <v>11226</v>
      </c>
      <c r="L100" s="2">
        <v>133</v>
      </c>
      <c r="M100" s="8">
        <f>(D100+D101+D102)/(C100+C101+C102)</f>
        <v>0.68203587600139326</v>
      </c>
      <c r="N100" s="9">
        <f>_xlfn.RANK.EQ(M100,M$10:M$103,0)</f>
        <v>12</v>
      </c>
    </row>
    <row r="101" spans="1:14" ht="14.1" customHeight="1" x14ac:dyDescent="0.25">
      <c r="A101" s="1" t="s">
        <v>50</v>
      </c>
      <c r="B101" s="1" t="s">
        <v>18</v>
      </c>
      <c r="C101" s="2">
        <v>28422</v>
      </c>
      <c r="D101" s="2">
        <v>19737</v>
      </c>
      <c r="E101" s="2">
        <v>15550</v>
      </c>
      <c r="F101" s="2">
        <v>2213</v>
      </c>
      <c r="G101" s="2">
        <v>158</v>
      </c>
      <c r="H101" s="2">
        <v>1811</v>
      </c>
      <c r="I101" s="2">
        <v>311</v>
      </c>
      <c r="J101" s="2">
        <v>66</v>
      </c>
      <c r="K101" s="2">
        <v>8578</v>
      </c>
      <c r="L101" s="2">
        <v>107</v>
      </c>
      <c r="M101" s="8"/>
      <c r="N101" s="9"/>
    </row>
    <row r="102" spans="1:14" ht="14.1" customHeight="1" x14ac:dyDescent="0.25">
      <c r="A102" s="1" t="s">
        <v>50</v>
      </c>
      <c r="B102" s="1" t="s">
        <v>19</v>
      </c>
      <c r="C102" s="2">
        <v>48171</v>
      </c>
      <c r="D102" s="2">
        <v>31700</v>
      </c>
      <c r="E102" s="2">
        <v>24891</v>
      </c>
      <c r="F102" s="2">
        <v>3922</v>
      </c>
      <c r="G102" s="2">
        <v>229</v>
      </c>
      <c r="H102" s="2">
        <v>2678</v>
      </c>
      <c r="I102" s="2">
        <v>471</v>
      </c>
      <c r="J102" s="2">
        <v>96</v>
      </c>
      <c r="K102" s="2">
        <v>16266</v>
      </c>
      <c r="L102" s="2">
        <v>205</v>
      </c>
      <c r="M102" s="8"/>
      <c r="N102" s="9"/>
    </row>
    <row r="103" spans="1:14" ht="14.1" customHeight="1" x14ac:dyDescent="0.25">
      <c r="A103" s="1" t="s">
        <v>51</v>
      </c>
      <c r="B103" s="1" t="s">
        <v>17</v>
      </c>
      <c r="C103" s="2">
        <v>30335</v>
      </c>
      <c r="D103" s="2">
        <v>13391</v>
      </c>
      <c r="E103" s="2">
        <v>7693</v>
      </c>
      <c r="F103" s="2">
        <v>2543</v>
      </c>
      <c r="G103" s="2">
        <v>45</v>
      </c>
      <c r="H103" s="2">
        <v>3290</v>
      </c>
      <c r="I103" s="2">
        <v>125</v>
      </c>
      <c r="J103" s="2">
        <v>28</v>
      </c>
      <c r="K103" s="2">
        <v>16845</v>
      </c>
      <c r="L103" s="2">
        <v>99</v>
      </c>
      <c r="M103" s="8">
        <f>(D103+D104+D105)/(C103+C104+C105)</f>
        <v>0.40935313228923692</v>
      </c>
      <c r="N103" s="9">
        <f>_xlfn.RANK.EQ(M103,M$10:M$103,0)</f>
        <v>26</v>
      </c>
    </row>
    <row r="104" spans="1:14" ht="14.1" customHeight="1" x14ac:dyDescent="0.25">
      <c r="A104" s="1" t="s">
        <v>51</v>
      </c>
      <c r="B104" s="1" t="s">
        <v>18</v>
      </c>
      <c r="C104" s="2">
        <v>24798</v>
      </c>
      <c r="D104" s="2">
        <v>10669</v>
      </c>
      <c r="E104" s="2">
        <v>5901</v>
      </c>
      <c r="F104" s="2">
        <v>2118</v>
      </c>
      <c r="G104" s="2">
        <v>38</v>
      </c>
      <c r="H104" s="2">
        <v>2760</v>
      </c>
      <c r="I104" s="2">
        <v>93</v>
      </c>
      <c r="J104" s="2">
        <v>29</v>
      </c>
      <c r="K104" s="2">
        <v>14063</v>
      </c>
      <c r="L104" s="2">
        <v>66</v>
      </c>
      <c r="M104" s="8"/>
      <c r="N104" s="9"/>
    </row>
    <row r="105" spans="1:14" ht="14.1" customHeight="1" x14ac:dyDescent="0.25">
      <c r="A105" s="1" t="s">
        <v>51</v>
      </c>
      <c r="B105" s="1" t="s">
        <v>19</v>
      </c>
      <c r="C105" s="2">
        <v>40899</v>
      </c>
      <c r="D105" s="2">
        <v>15251</v>
      </c>
      <c r="E105" s="2">
        <v>8397</v>
      </c>
      <c r="F105" s="2">
        <v>3327</v>
      </c>
      <c r="G105" s="2">
        <v>62</v>
      </c>
      <c r="H105" s="2">
        <v>3655</v>
      </c>
      <c r="I105" s="2">
        <v>132</v>
      </c>
      <c r="J105" s="2">
        <v>46</v>
      </c>
      <c r="K105" s="2">
        <v>25486</v>
      </c>
      <c r="L105" s="2">
        <v>162</v>
      </c>
      <c r="M105" s="8"/>
      <c r="N105" s="9"/>
    </row>
    <row r="106" spans="1:14" ht="14.1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8"/>
      <c r="N106" s="9"/>
    </row>
    <row r="107" spans="1:14" ht="14.1" customHeight="1" x14ac:dyDescent="0.25">
      <c r="A107" s="47" t="s">
        <v>86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</row>
  </sheetData>
  <mergeCells count="11">
    <mergeCell ref="A1:N1"/>
    <mergeCell ref="M4:M6"/>
    <mergeCell ref="N4:N6"/>
    <mergeCell ref="K3:L3"/>
    <mergeCell ref="A4:A6"/>
    <mergeCell ref="B4:B6"/>
    <mergeCell ref="C4:C6"/>
    <mergeCell ref="D4:L4"/>
    <mergeCell ref="D5:J5"/>
    <mergeCell ref="K5:K6"/>
    <mergeCell ref="L5:L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showGridLines="0" workbookViewId="0">
      <selection activeCell="E24" sqref="E24"/>
    </sheetView>
  </sheetViews>
  <sheetFormatPr baseColWidth="10" defaultColWidth="11.42578125" defaultRowHeight="14.1" customHeight="1" x14ac:dyDescent="0.25"/>
  <cols>
    <col min="1" max="1" width="26" style="4" bestFit="1" customWidth="1"/>
    <col min="2" max="2" width="18.42578125" style="4" customWidth="1"/>
    <col min="3" max="3" width="13.140625" style="4" bestFit="1" customWidth="1"/>
    <col min="4" max="4" width="9" style="4" customWidth="1"/>
    <col min="5" max="5" width="8.7109375" style="4" customWidth="1"/>
    <col min="6" max="6" width="8.140625" style="4" customWidth="1"/>
    <col min="7" max="7" width="12.140625" style="4" bestFit="1" customWidth="1"/>
    <col min="8" max="8" width="16.28515625" style="4" customWidth="1"/>
    <col min="9" max="9" width="21.85546875" style="4" customWidth="1"/>
    <col min="10" max="10" width="14.5703125" style="4" bestFit="1" customWidth="1"/>
    <col min="11" max="11" width="13.140625" style="4" bestFit="1" customWidth="1"/>
    <col min="12" max="12" width="16.42578125" style="4" customWidth="1"/>
    <col min="13" max="13" width="13.140625" style="4" bestFit="1" customWidth="1"/>
    <col min="14" max="14" width="25.42578125" style="3" customWidth="1"/>
    <col min="15" max="16384" width="11.42578125" style="4"/>
  </cols>
  <sheetData>
    <row r="1" spans="1:15" ht="39.950000000000003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4.1" customHeight="1" x14ac:dyDescent="0.25">
      <c r="A2" s="43" t="s">
        <v>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4.1" customHeight="1" x14ac:dyDescent="0.25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ht="14.1" customHeight="1" x14ac:dyDescent="0.25">
      <c r="A4" s="40" t="s">
        <v>1</v>
      </c>
      <c r="B4" s="40" t="s">
        <v>2</v>
      </c>
      <c r="C4" s="40" t="s">
        <v>75</v>
      </c>
      <c r="D4" s="40" t="s">
        <v>4</v>
      </c>
      <c r="E4" s="40"/>
      <c r="F4" s="40"/>
      <c r="G4" s="40"/>
      <c r="H4" s="40"/>
      <c r="I4" s="40"/>
      <c r="J4" s="40"/>
      <c r="K4" s="40"/>
      <c r="L4" s="40"/>
      <c r="M4" s="40"/>
      <c r="N4" s="38" t="s">
        <v>71</v>
      </c>
      <c r="O4" s="40" t="s">
        <v>70</v>
      </c>
    </row>
    <row r="5" spans="1:15" ht="14.1" customHeight="1" x14ac:dyDescent="0.25">
      <c r="A5" s="40"/>
      <c r="B5" s="40"/>
      <c r="C5" s="40"/>
      <c r="D5" s="40" t="s">
        <v>76</v>
      </c>
      <c r="E5" s="40"/>
      <c r="F5" s="40"/>
      <c r="G5" s="40"/>
      <c r="H5" s="40"/>
      <c r="I5" s="40"/>
      <c r="J5" s="40"/>
      <c r="K5" s="40"/>
      <c r="L5" s="40" t="s">
        <v>6</v>
      </c>
      <c r="M5" s="40" t="s">
        <v>7</v>
      </c>
      <c r="N5" s="38"/>
      <c r="O5" s="40"/>
    </row>
    <row r="6" spans="1:15" ht="38.25" customHeight="1" x14ac:dyDescent="0.25">
      <c r="A6" s="40"/>
      <c r="B6" s="40"/>
      <c r="C6" s="40"/>
      <c r="D6" s="6" t="s">
        <v>16</v>
      </c>
      <c r="E6" s="6" t="s">
        <v>53</v>
      </c>
      <c r="F6" s="6" t="s">
        <v>54</v>
      </c>
      <c r="G6" s="6" t="s">
        <v>55</v>
      </c>
      <c r="H6" s="6" t="s">
        <v>56</v>
      </c>
      <c r="I6" s="6" t="s">
        <v>77</v>
      </c>
      <c r="J6" s="6" t="s">
        <v>57</v>
      </c>
      <c r="K6" s="6" t="s">
        <v>78</v>
      </c>
      <c r="L6" s="40"/>
      <c r="M6" s="40"/>
      <c r="N6" s="38"/>
      <c r="O6" s="40"/>
    </row>
    <row r="7" spans="1:15" ht="14.1" customHeight="1" x14ac:dyDescent="0.25">
      <c r="A7" s="18" t="s">
        <v>0</v>
      </c>
      <c r="B7" s="19" t="s">
        <v>58</v>
      </c>
      <c r="C7" s="20">
        <v>2317265</v>
      </c>
      <c r="D7" s="20">
        <v>1685045</v>
      </c>
      <c r="E7" s="20">
        <v>914416</v>
      </c>
      <c r="F7" s="20">
        <v>210531</v>
      </c>
      <c r="G7" s="20">
        <v>21308</v>
      </c>
      <c r="H7" s="20">
        <v>32968</v>
      </c>
      <c r="I7" s="20">
        <v>465734</v>
      </c>
      <c r="J7" s="20">
        <v>34786</v>
      </c>
      <c r="K7" s="20">
        <v>32811</v>
      </c>
      <c r="L7" s="20">
        <v>625352</v>
      </c>
      <c r="M7" s="20">
        <v>6868</v>
      </c>
      <c r="N7" s="21">
        <f>(D7+D8+D9+D10+D11)/(C7+C8+C9+C10+C11)</f>
        <v>0.71628538936862296</v>
      </c>
      <c r="O7" s="20"/>
    </row>
    <row r="8" spans="1:15" ht="14.1" customHeight="1" x14ac:dyDescent="0.25">
      <c r="A8" s="18" t="s">
        <v>0</v>
      </c>
      <c r="B8" s="19" t="s">
        <v>59</v>
      </c>
      <c r="C8" s="20">
        <v>1873934</v>
      </c>
      <c r="D8" s="20">
        <v>1356836</v>
      </c>
      <c r="E8" s="20">
        <v>719403</v>
      </c>
      <c r="F8" s="20">
        <v>162035</v>
      </c>
      <c r="G8" s="20">
        <v>16175</v>
      </c>
      <c r="H8" s="20">
        <v>26665</v>
      </c>
      <c r="I8" s="20">
        <v>403743</v>
      </c>
      <c r="J8" s="20">
        <v>24067</v>
      </c>
      <c r="K8" s="20">
        <v>26222</v>
      </c>
      <c r="L8" s="20">
        <v>511407</v>
      </c>
      <c r="M8" s="20">
        <v>5691</v>
      </c>
      <c r="N8" s="21"/>
      <c r="O8" s="20"/>
    </row>
    <row r="9" spans="1:15" ht="14.1" customHeight="1" x14ac:dyDescent="0.25">
      <c r="A9" s="18" t="s">
        <v>0</v>
      </c>
      <c r="B9" s="19" t="s">
        <v>60</v>
      </c>
      <c r="C9" s="20">
        <v>1245483</v>
      </c>
      <c r="D9" s="20">
        <v>905941</v>
      </c>
      <c r="E9" s="20">
        <v>478139</v>
      </c>
      <c r="F9" s="20">
        <v>111677</v>
      </c>
      <c r="G9" s="20">
        <v>10687</v>
      </c>
      <c r="H9" s="20">
        <v>18014</v>
      </c>
      <c r="I9" s="20">
        <v>268749</v>
      </c>
      <c r="J9" s="20">
        <v>15880</v>
      </c>
      <c r="K9" s="20">
        <v>18143</v>
      </c>
      <c r="L9" s="20">
        <v>335957</v>
      </c>
      <c r="M9" s="20">
        <v>3585</v>
      </c>
      <c r="N9" s="21"/>
      <c r="O9" s="20"/>
    </row>
    <row r="10" spans="1:15" ht="14.1" customHeight="1" x14ac:dyDescent="0.25">
      <c r="A10" s="18" t="s">
        <v>0</v>
      </c>
      <c r="B10" s="19" t="s">
        <v>61</v>
      </c>
      <c r="C10" s="20">
        <v>798936</v>
      </c>
      <c r="D10" s="20">
        <v>564712</v>
      </c>
      <c r="E10" s="20">
        <v>297027</v>
      </c>
      <c r="F10" s="20">
        <v>74481</v>
      </c>
      <c r="G10" s="20">
        <v>6849</v>
      </c>
      <c r="H10" s="20">
        <v>11799</v>
      </c>
      <c r="I10" s="20">
        <v>161257</v>
      </c>
      <c r="J10" s="20">
        <v>10976</v>
      </c>
      <c r="K10" s="20">
        <v>12105</v>
      </c>
      <c r="L10" s="20">
        <v>231672</v>
      </c>
      <c r="M10" s="20">
        <v>2552</v>
      </c>
      <c r="N10" s="21"/>
      <c r="O10" s="20"/>
    </row>
    <row r="11" spans="1:15" ht="14.1" customHeight="1" x14ac:dyDescent="0.25">
      <c r="A11" s="18" t="s">
        <v>0</v>
      </c>
      <c r="B11" s="18" t="s">
        <v>62</v>
      </c>
      <c r="C11" s="20">
        <v>703295</v>
      </c>
      <c r="D11" s="20">
        <v>457708</v>
      </c>
      <c r="E11" s="20">
        <v>227912</v>
      </c>
      <c r="F11" s="20">
        <v>63808</v>
      </c>
      <c r="G11" s="20">
        <v>5448</v>
      </c>
      <c r="H11" s="20">
        <v>9360</v>
      </c>
      <c r="I11" s="20">
        <v>138475</v>
      </c>
      <c r="J11" s="20">
        <v>9871</v>
      </c>
      <c r="K11" s="20">
        <v>10648</v>
      </c>
      <c r="L11" s="20">
        <v>242984</v>
      </c>
      <c r="M11" s="20">
        <v>2603</v>
      </c>
      <c r="N11" s="21"/>
      <c r="O11" s="20"/>
    </row>
    <row r="12" spans="1:15" ht="14.1" customHeight="1" x14ac:dyDescent="0.25">
      <c r="A12" s="18" t="s">
        <v>20</v>
      </c>
      <c r="B12" s="19" t="s">
        <v>58</v>
      </c>
      <c r="C12" s="20">
        <v>21004</v>
      </c>
      <c r="D12" s="20">
        <v>17668</v>
      </c>
      <c r="E12" s="20">
        <v>11131</v>
      </c>
      <c r="F12" s="20">
        <v>2395</v>
      </c>
      <c r="G12" s="22">
        <v>103</v>
      </c>
      <c r="H12" s="22">
        <v>60</v>
      </c>
      <c r="I12" s="20">
        <v>4056</v>
      </c>
      <c r="J12" s="22">
        <v>232</v>
      </c>
      <c r="K12" s="22">
        <v>61</v>
      </c>
      <c r="L12" s="20">
        <v>3308</v>
      </c>
      <c r="M12" s="22">
        <v>28</v>
      </c>
      <c r="N12" s="21">
        <f>(D12+D13+D14+D15+D16)/(C12+C13+C14+C15+C16)</f>
        <v>0.83463966725769301</v>
      </c>
      <c r="O12" s="22">
        <f>_xlfn.RANK.EQ(N12,N$12:N$167,0)</f>
        <v>9</v>
      </c>
    </row>
    <row r="13" spans="1:15" ht="14.1" customHeight="1" x14ac:dyDescent="0.25">
      <c r="A13" s="18" t="s">
        <v>20</v>
      </c>
      <c r="B13" s="19" t="s">
        <v>59</v>
      </c>
      <c r="C13" s="20">
        <v>15254</v>
      </c>
      <c r="D13" s="20">
        <v>12932</v>
      </c>
      <c r="E13" s="20">
        <v>7941</v>
      </c>
      <c r="F13" s="20">
        <v>1763</v>
      </c>
      <c r="G13" s="22">
        <v>77</v>
      </c>
      <c r="H13" s="22">
        <v>41</v>
      </c>
      <c r="I13" s="20">
        <v>3232</v>
      </c>
      <c r="J13" s="22">
        <v>126</v>
      </c>
      <c r="K13" s="22">
        <v>51</v>
      </c>
      <c r="L13" s="20">
        <v>2304</v>
      </c>
      <c r="M13" s="22">
        <v>18</v>
      </c>
      <c r="N13" s="21"/>
      <c r="O13" s="22"/>
    </row>
    <row r="14" spans="1:15" ht="14.1" customHeight="1" x14ac:dyDescent="0.25">
      <c r="A14" s="18" t="s">
        <v>20</v>
      </c>
      <c r="B14" s="19" t="s">
        <v>60</v>
      </c>
      <c r="C14" s="20">
        <v>10673</v>
      </c>
      <c r="D14" s="20">
        <v>8979</v>
      </c>
      <c r="E14" s="20">
        <v>5494</v>
      </c>
      <c r="F14" s="20">
        <v>1165</v>
      </c>
      <c r="G14" s="22">
        <v>49</v>
      </c>
      <c r="H14" s="22">
        <v>36</v>
      </c>
      <c r="I14" s="20">
        <v>2314</v>
      </c>
      <c r="J14" s="22">
        <v>87</v>
      </c>
      <c r="K14" s="22">
        <v>44</v>
      </c>
      <c r="L14" s="20">
        <v>1678</v>
      </c>
      <c r="M14" s="22">
        <v>16</v>
      </c>
      <c r="N14" s="21"/>
      <c r="O14" s="22"/>
    </row>
    <row r="15" spans="1:15" ht="14.1" customHeight="1" x14ac:dyDescent="0.25">
      <c r="A15" s="18" t="s">
        <v>20</v>
      </c>
      <c r="B15" s="19" t="s">
        <v>61</v>
      </c>
      <c r="C15" s="20">
        <v>7228</v>
      </c>
      <c r="D15" s="20">
        <v>5963</v>
      </c>
      <c r="E15" s="20">
        <v>3541</v>
      </c>
      <c r="F15" s="22">
        <v>792</v>
      </c>
      <c r="G15" s="22">
        <v>40</v>
      </c>
      <c r="H15" s="22">
        <v>32</v>
      </c>
      <c r="I15" s="20">
        <v>1617</v>
      </c>
      <c r="J15" s="22">
        <v>51</v>
      </c>
      <c r="K15" s="22">
        <v>20</v>
      </c>
      <c r="L15" s="20">
        <v>1246</v>
      </c>
      <c r="M15" s="22">
        <v>19</v>
      </c>
      <c r="N15" s="21"/>
      <c r="O15" s="22"/>
    </row>
    <row r="16" spans="1:15" ht="14.1" customHeight="1" x14ac:dyDescent="0.25">
      <c r="A16" s="18" t="s">
        <v>20</v>
      </c>
      <c r="B16" s="18" t="s">
        <v>62</v>
      </c>
      <c r="C16" s="20">
        <v>6188</v>
      </c>
      <c r="D16" s="20">
        <v>4826</v>
      </c>
      <c r="E16" s="20">
        <v>2676</v>
      </c>
      <c r="F16" s="22">
        <v>759</v>
      </c>
      <c r="G16" s="22">
        <v>37</v>
      </c>
      <c r="H16" s="22">
        <v>25</v>
      </c>
      <c r="I16" s="20">
        <v>1366</v>
      </c>
      <c r="J16" s="22">
        <v>51</v>
      </c>
      <c r="K16" s="22">
        <v>27</v>
      </c>
      <c r="L16" s="20">
        <v>1339</v>
      </c>
      <c r="M16" s="22">
        <v>23</v>
      </c>
      <c r="N16" s="21"/>
      <c r="O16" s="22"/>
    </row>
    <row r="17" spans="1:15" ht="14.1" customHeight="1" x14ac:dyDescent="0.25">
      <c r="A17" s="18" t="s">
        <v>21</v>
      </c>
      <c r="B17" s="19" t="s">
        <v>58</v>
      </c>
      <c r="C17" s="20">
        <v>52560</v>
      </c>
      <c r="D17" s="20">
        <v>40262</v>
      </c>
      <c r="E17" s="20">
        <v>24751</v>
      </c>
      <c r="F17" s="20">
        <v>4054</v>
      </c>
      <c r="G17" s="20">
        <v>2227</v>
      </c>
      <c r="H17" s="22">
        <v>202</v>
      </c>
      <c r="I17" s="20">
        <v>7374</v>
      </c>
      <c r="J17" s="20">
        <v>1421</v>
      </c>
      <c r="K17" s="22">
        <v>893</v>
      </c>
      <c r="L17" s="20">
        <v>12003</v>
      </c>
      <c r="M17" s="20">
        <v>295</v>
      </c>
      <c r="N17" s="21">
        <f>(D17+D18+D19+D20+D21)/(C17+C18+C19+C20+C21)</f>
        <v>0.76494222222222219</v>
      </c>
      <c r="O17" s="20">
        <f>_xlfn.RANK.EQ(N17,N$12:N$167,0)</f>
        <v>16</v>
      </c>
    </row>
    <row r="18" spans="1:15" ht="14.1" customHeight="1" x14ac:dyDescent="0.25">
      <c r="A18" s="18" t="s">
        <v>21</v>
      </c>
      <c r="B18" s="19" t="s">
        <v>59</v>
      </c>
      <c r="C18" s="20">
        <v>37742</v>
      </c>
      <c r="D18" s="20">
        <v>29258</v>
      </c>
      <c r="E18" s="20">
        <v>18052</v>
      </c>
      <c r="F18" s="20">
        <v>2950</v>
      </c>
      <c r="G18" s="20">
        <v>1656</v>
      </c>
      <c r="H18" s="22">
        <v>131</v>
      </c>
      <c r="I18" s="20">
        <v>5386</v>
      </c>
      <c r="J18" s="22">
        <v>942</v>
      </c>
      <c r="K18" s="22">
        <v>620</v>
      </c>
      <c r="L18" s="20">
        <v>8293</v>
      </c>
      <c r="M18" s="20">
        <v>191</v>
      </c>
      <c r="N18" s="21"/>
      <c r="O18" s="20"/>
    </row>
    <row r="19" spans="1:15" ht="14.1" customHeight="1" x14ac:dyDescent="0.25">
      <c r="A19" s="18" t="s">
        <v>21</v>
      </c>
      <c r="B19" s="19" t="s">
        <v>60</v>
      </c>
      <c r="C19" s="20">
        <v>24055</v>
      </c>
      <c r="D19" s="20">
        <v>18682</v>
      </c>
      <c r="E19" s="20">
        <v>11402</v>
      </c>
      <c r="F19" s="20">
        <v>1890</v>
      </c>
      <c r="G19" s="20">
        <v>1169</v>
      </c>
      <c r="H19" s="22">
        <v>82</v>
      </c>
      <c r="I19" s="20">
        <v>3409</v>
      </c>
      <c r="J19" s="22">
        <v>607</v>
      </c>
      <c r="K19" s="22">
        <v>425</v>
      </c>
      <c r="L19" s="20">
        <v>5263</v>
      </c>
      <c r="M19" s="20">
        <v>110</v>
      </c>
      <c r="N19" s="21"/>
      <c r="O19" s="20"/>
    </row>
    <row r="20" spans="1:15" ht="14.1" customHeight="1" x14ac:dyDescent="0.25">
      <c r="A20" s="18" t="s">
        <v>21</v>
      </c>
      <c r="B20" s="19" t="s">
        <v>61</v>
      </c>
      <c r="C20" s="20">
        <v>14744</v>
      </c>
      <c r="D20" s="20">
        <v>11055</v>
      </c>
      <c r="E20" s="20">
        <v>6642</v>
      </c>
      <c r="F20" s="20">
        <v>1228</v>
      </c>
      <c r="G20" s="22">
        <v>685</v>
      </c>
      <c r="H20" s="22">
        <v>60</v>
      </c>
      <c r="I20" s="20">
        <v>1936</v>
      </c>
      <c r="J20" s="22">
        <v>400</v>
      </c>
      <c r="K20" s="22">
        <v>298</v>
      </c>
      <c r="L20" s="20">
        <v>3625</v>
      </c>
      <c r="M20" s="20">
        <v>64</v>
      </c>
      <c r="N20" s="21"/>
      <c r="O20" s="20"/>
    </row>
    <row r="21" spans="1:15" ht="14.1" customHeight="1" x14ac:dyDescent="0.25">
      <c r="A21" s="18" t="s">
        <v>21</v>
      </c>
      <c r="B21" s="18" t="s">
        <v>62</v>
      </c>
      <c r="C21" s="20">
        <v>11524</v>
      </c>
      <c r="D21" s="20">
        <v>8313</v>
      </c>
      <c r="E21" s="20">
        <v>4723</v>
      </c>
      <c r="F21" s="20">
        <v>1036</v>
      </c>
      <c r="G21" s="22">
        <v>546</v>
      </c>
      <c r="H21" s="22">
        <v>52</v>
      </c>
      <c r="I21" s="20">
        <v>1531</v>
      </c>
      <c r="J21" s="22">
        <v>353</v>
      </c>
      <c r="K21" s="22">
        <v>200</v>
      </c>
      <c r="L21" s="20">
        <v>3141</v>
      </c>
      <c r="M21" s="20">
        <v>70</v>
      </c>
      <c r="N21" s="21"/>
      <c r="O21" s="20"/>
    </row>
    <row r="22" spans="1:15" ht="14.1" customHeight="1" x14ac:dyDescent="0.25">
      <c r="A22" s="18" t="s">
        <v>22</v>
      </c>
      <c r="B22" s="19" t="s">
        <v>58</v>
      </c>
      <c r="C22" s="20">
        <v>10279</v>
      </c>
      <c r="D22" s="20">
        <v>8716</v>
      </c>
      <c r="E22" s="20">
        <v>4635</v>
      </c>
      <c r="F22" s="20">
        <v>2479</v>
      </c>
      <c r="G22" s="22">
        <v>40</v>
      </c>
      <c r="H22" s="22">
        <v>146</v>
      </c>
      <c r="I22" s="20">
        <v>1473</v>
      </c>
      <c r="J22" s="22">
        <v>220</v>
      </c>
      <c r="K22" s="22">
        <v>93</v>
      </c>
      <c r="L22" s="20">
        <v>1546</v>
      </c>
      <c r="M22" s="22">
        <v>17</v>
      </c>
      <c r="N22" s="21">
        <f>(D22+D23+D24+D25+D26)/(C22+C23+C24+C25+C26)</f>
        <v>0.85660751680811198</v>
      </c>
      <c r="O22" s="22">
        <f>_xlfn.RANK.EQ(N22,N$12:N$167,0)</f>
        <v>4</v>
      </c>
    </row>
    <row r="23" spans="1:15" ht="14.1" customHeight="1" x14ac:dyDescent="0.25">
      <c r="A23" s="18" t="s">
        <v>22</v>
      </c>
      <c r="B23" s="19" t="s">
        <v>59</v>
      </c>
      <c r="C23" s="20">
        <v>7012</v>
      </c>
      <c r="D23" s="20">
        <v>6045</v>
      </c>
      <c r="E23" s="20">
        <v>3181</v>
      </c>
      <c r="F23" s="20">
        <v>1763</v>
      </c>
      <c r="G23" s="22">
        <v>25</v>
      </c>
      <c r="H23" s="22">
        <v>104</v>
      </c>
      <c r="I23" s="20">
        <v>1090</v>
      </c>
      <c r="J23" s="22">
        <v>97</v>
      </c>
      <c r="K23" s="22">
        <v>54</v>
      </c>
      <c r="L23" s="22">
        <v>952</v>
      </c>
      <c r="M23" s="22">
        <v>15</v>
      </c>
      <c r="N23" s="21"/>
      <c r="O23" s="22"/>
    </row>
    <row r="24" spans="1:15" ht="14.1" customHeight="1" x14ac:dyDescent="0.25">
      <c r="A24" s="18" t="s">
        <v>22</v>
      </c>
      <c r="B24" s="19" t="s">
        <v>60</v>
      </c>
      <c r="C24" s="20">
        <v>4598</v>
      </c>
      <c r="D24" s="20">
        <v>3979</v>
      </c>
      <c r="E24" s="20">
        <v>2030</v>
      </c>
      <c r="F24" s="20">
        <v>1288</v>
      </c>
      <c r="G24" s="22">
        <v>29</v>
      </c>
      <c r="H24" s="22">
        <v>66</v>
      </c>
      <c r="I24" s="22">
        <v>683</v>
      </c>
      <c r="J24" s="22">
        <v>52</v>
      </c>
      <c r="K24" s="22">
        <v>27</v>
      </c>
      <c r="L24" s="22">
        <v>613</v>
      </c>
      <c r="M24" s="22">
        <v>6</v>
      </c>
      <c r="N24" s="21"/>
      <c r="O24" s="22"/>
    </row>
    <row r="25" spans="1:15" ht="14.1" customHeight="1" x14ac:dyDescent="0.25">
      <c r="A25" s="18" t="s">
        <v>22</v>
      </c>
      <c r="B25" s="19" t="s">
        <v>61</v>
      </c>
      <c r="C25" s="20">
        <v>2805</v>
      </c>
      <c r="D25" s="20">
        <v>2437</v>
      </c>
      <c r="E25" s="20">
        <v>1255</v>
      </c>
      <c r="F25" s="22">
        <v>778</v>
      </c>
      <c r="G25" s="22">
        <v>8</v>
      </c>
      <c r="H25" s="22">
        <v>34</v>
      </c>
      <c r="I25" s="22">
        <v>425</v>
      </c>
      <c r="J25" s="22">
        <v>40</v>
      </c>
      <c r="K25" s="22">
        <v>15</v>
      </c>
      <c r="L25" s="22">
        <v>363</v>
      </c>
      <c r="M25" s="22">
        <v>5</v>
      </c>
      <c r="N25" s="21"/>
      <c r="O25" s="22"/>
    </row>
    <row r="26" spans="1:15" ht="14.1" customHeight="1" x14ac:dyDescent="0.25">
      <c r="A26" s="18" t="s">
        <v>22</v>
      </c>
      <c r="B26" s="18" t="s">
        <v>62</v>
      </c>
      <c r="C26" s="20">
        <v>2525</v>
      </c>
      <c r="D26" s="20">
        <v>2139</v>
      </c>
      <c r="E26" s="22">
        <v>990</v>
      </c>
      <c r="F26" s="22">
        <v>767</v>
      </c>
      <c r="G26" s="22">
        <v>15</v>
      </c>
      <c r="H26" s="22">
        <v>33</v>
      </c>
      <c r="I26" s="22">
        <v>381</v>
      </c>
      <c r="J26" s="22">
        <v>33</v>
      </c>
      <c r="K26" s="22">
        <v>12</v>
      </c>
      <c r="L26" s="22">
        <v>378</v>
      </c>
      <c r="M26" s="22">
        <v>8</v>
      </c>
      <c r="N26" s="21"/>
      <c r="O26" s="22"/>
    </row>
    <row r="27" spans="1:15" ht="14.1" customHeight="1" x14ac:dyDescent="0.25">
      <c r="A27" s="18" t="s">
        <v>23</v>
      </c>
      <c r="B27" s="19" t="s">
        <v>58</v>
      </c>
      <c r="C27" s="20">
        <v>15079</v>
      </c>
      <c r="D27" s="20">
        <v>12551</v>
      </c>
      <c r="E27" s="20">
        <v>5555</v>
      </c>
      <c r="F27" s="20">
        <v>1888</v>
      </c>
      <c r="G27" s="22">
        <v>17</v>
      </c>
      <c r="H27" s="22">
        <v>453</v>
      </c>
      <c r="I27" s="20">
        <v>4920</v>
      </c>
      <c r="J27" s="22">
        <v>63</v>
      </c>
      <c r="K27" s="22">
        <v>39</v>
      </c>
      <c r="L27" s="20">
        <v>2495</v>
      </c>
      <c r="M27" s="20">
        <v>33</v>
      </c>
      <c r="N27" s="21">
        <f>(D27+D28+D29+D30+D31)/(C27+C28+C29+C30+C31)</f>
        <v>0.82129032258064516</v>
      </c>
      <c r="O27" s="20">
        <f>_xlfn.RANK.EQ(N27,N$12:N$167,0)</f>
        <v>12</v>
      </c>
    </row>
    <row r="28" spans="1:15" ht="14.1" customHeight="1" x14ac:dyDescent="0.25">
      <c r="A28" s="18" t="s">
        <v>23</v>
      </c>
      <c r="B28" s="19" t="s">
        <v>59</v>
      </c>
      <c r="C28" s="20">
        <v>12890</v>
      </c>
      <c r="D28" s="20">
        <v>10566</v>
      </c>
      <c r="E28" s="20">
        <v>4541</v>
      </c>
      <c r="F28" s="20">
        <v>1556</v>
      </c>
      <c r="G28" s="22">
        <v>19</v>
      </c>
      <c r="H28" s="22">
        <v>306</v>
      </c>
      <c r="I28" s="20">
        <v>4359</v>
      </c>
      <c r="J28" s="22">
        <v>62</v>
      </c>
      <c r="K28" s="22">
        <v>33</v>
      </c>
      <c r="L28" s="20">
        <v>2291</v>
      </c>
      <c r="M28" s="20">
        <v>33</v>
      </c>
      <c r="N28" s="21"/>
      <c r="O28" s="20"/>
    </row>
    <row r="29" spans="1:15" ht="14.1" customHeight="1" x14ac:dyDescent="0.25">
      <c r="A29" s="18" t="s">
        <v>23</v>
      </c>
      <c r="B29" s="19" t="s">
        <v>60</v>
      </c>
      <c r="C29" s="20">
        <v>8320</v>
      </c>
      <c r="D29" s="20">
        <v>6943</v>
      </c>
      <c r="E29" s="20">
        <v>3175</v>
      </c>
      <c r="F29" s="20">
        <v>1059</v>
      </c>
      <c r="G29" s="22">
        <v>11</v>
      </c>
      <c r="H29" s="22">
        <v>221</v>
      </c>
      <c r="I29" s="20">
        <v>2632</v>
      </c>
      <c r="J29" s="22">
        <v>40</v>
      </c>
      <c r="K29" s="22">
        <v>24</v>
      </c>
      <c r="L29" s="20">
        <v>1357</v>
      </c>
      <c r="M29" s="20">
        <v>20</v>
      </c>
      <c r="N29" s="21"/>
      <c r="O29" s="20"/>
    </row>
    <row r="30" spans="1:15" ht="14.1" customHeight="1" x14ac:dyDescent="0.25">
      <c r="A30" s="18" t="s">
        <v>23</v>
      </c>
      <c r="B30" s="19" t="s">
        <v>61</v>
      </c>
      <c r="C30" s="20">
        <v>5254</v>
      </c>
      <c r="D30" s="20">
        <v>4272</v>
      </c>
      <c r="E30" s="20">
        <v>1971</v>
      </c>
      <c r="F30" s="22">
        <v>717</v>
      </c>
      <c r="G30" s="22">
        <v>10</v>
      </c>
      <c r="H30" s="22">
        <v>130</v>
      </c>
      <c r="I30" s="20">
        <v>1530</v>
      </c>
      <c r="J30" s="22">
        <v>18</v>
      </c>
      <c r="K30" s="22">
        <v>14</v>
      </c>
      <c r="L30" s="22">
        <v>968</v>
      </c>
      <c r="M30" s="20">
        <v>14</v>
      </c>
      <c r="N30" s="21"/>
      <c r="O30" s="20"/>
    </row>
    <row r="31" spans="1:15" ht="14.1" customHeight="1" x14ac:dyDescent="0.25">
      <c r="A31" s="18" t="s">
        <v>23</v>
      </c>
      <c r="B31" s="18" t="s">
        <v>62</v>
      </c>
      <c r="C31" s="20">
        <v>4957</v>
      </c>
      <c r="D31" s="20">
        <v>3858</v>
      </c>
      <c r="E31" s="20">
        <v>1678</v>
      </c>
      <c r="F31" s="22">
        <v>620</v>
      </c>
      <c r="G31" s="22">
        <v>14</v>
      </c>
      <c r="H31" s="22">
        <v>119</v>
      </c>
      <c r="I31" s="20">
        <v>1514</v>
      </c>
      <c r="J31" s="22">
        <v>16</v>
      </c>
      <c r="K31" s="22">
        <v>17</v>
      </c>
      <c r="L31" s="20">
        <v>1085</v>
      </c>
      <c r="M31" s="20">
        <v>14</v>
      </c>
      <c r="N31" s="21"/>
      <c r="O31" s="20"/>
    </row>
    <row r="32" spans="1:15" ht="14.1" customHeight="1" x14ac:dyDescent="0.25">
      <c r="A32" s="18" t="s">
        <v>24</v>
      </c>
      <c r="B32" s="19" t="s">
        <v>58</v>
      </c>
      <c r="C32" s="20">
        <v>55667</v>
      </c>
      <c r="D32" s="20">
        <v>47825</v>
      </c>
      <c r="E32" s="20">
        <v>37334</v>
      </c>
      <c r="F32" s="20">
        <v>5251</v>
      </c>
      <c r="G32" s="22">
        <v>224</v>
      </c>
      <c r="H32" s="22">
        <v>119</v>
      </c>
      <c r="I32" s="20">
        <v>4003</v>
      </c>
      <c r="J32" s="22">
        <v>920</v>
      </c>
      <c r="K32" s="20">
        <v>1078</v>
      </c>
      <c r="L32" s="20">
        <v>7764</v>
      </c>
      <c r="M32" s="22">
        <v>78</v>
      </c>
      <c r="N32" s="21">
        <f>(D32+D33+D34+D35+D36)/(C32+C33+C34+C35+C36)</f>
        <v>0.85672273474110872</v>
      </c>
      <c r="O32" s="22">
        <f>_xlfn.RANK.EQ(N32,N$12:N$167,0)</f>
        <v>3</v>
      </c>
    </row>
    <row r="33" spans="1:15" ht="14.1" customHeight="1" x14ac:dyDescent="0.25">
      <c r="A33" s="18" t="s">
        <v>24</v>
      </c>
      <c r="B33" s="19" t="s">
        <v>59</v>
      </c>
      <c r="C33" s="20">
        <v>42832</v>
      </c>
      <c r="D33" s="20">
        <v>36960</v>
      </c>
      <c r="E33" s="20">
        <v>29006</v>
      </c>
      <c r="F33" s="20">
        <v>3893</v>
      </c>
      <c r="G33" s="22">
        <v>130</v>
      </c>
      <c r="H33" s="22">
        <v>88</v>
      </c>
      <c r="I33" s="20">
        <v>3270</v>
      </c>
      <c r="J33" s="22">
        <v>653</v>
      </c>
      <c r="K33" s="22">
        <v>804</v>
      </c>
      <c r="L33" s="20">
        <v>5811</v>
      </c>
      <c r="M33" s="22">
        <v>61</v>
      </c>
      <c r="N33" s="21"/>
      <c r="O33" s="22"/>
    </row>
    <row r="34" spans="1:15" ht="14.1" customHeight="1" x14ac:dyDescent="0.25">
      <c r="A34" s="18" t="s">
        <v>24</v>
      </c>
      <c r="B34" s="19" t="s">
        <v>60</v>
      </c>
      <c r="C34" s="20">
        <v>27610</v>
      </c>
      <c r="D34" s="20">
        <v>23784</v>
      </c>
      <c r="E34" s="20">
        <v>18658</v>
      </c>
      <c r="F34" s="20">
        <v>2601</v>
      </c>
      <c r="G34" s="22">
        <v>86</v>
      </c>
      <c r="H34" s="22">
        <v>61</v>
      </c>
      <c r="I34" s="20">
        <v>2110</v>
      </c>
      <c r="J34" s="22">
        <v>399</v>
      </c>
      <c r="K34" s="22">
        <v>451</v>
      </c>
      <c r="L34" s="20">
        <v>3778</v>
      </c>
      <c r="M34" s="22">
        <v>48</v>
      </c>
      <c r="N34" s="21"/>
      <c r="O34" s="22"/>
    </row>
    <row r="35" spans="1:15" ht="14.1" customHeight="1" x14ac:dyDescent="0.25">
      <c r="A35" s="18" t="s">
        <v>24</v>
      </c>
      <c r="B35" s="19" t="s">
        <v>61</v>
      </c>
      <c r="C35" s="20">
        <v>17076</v>
      </c>
      <c r="D35" s="20">
        <v>14607</v>
      </c>
      <c r="E35" s="20">
        <v>11309</v>
      </c>
      <c r="F35" s="20">
        <v>1746</v>
      </c>
      <c r="G35" s="22">
        <v>62</v>
      </c>
      <c r="H35" s="22">
        <v>42</v>
      </c>
      <c r="I35" s="20">
        <v>1223</v>
      </c>
      <c r="J35" s="22">
        <v>282</v>
      </c>
      <c r="K35" s="22">
        <v>335</v>
      </c>
      <c r="L35" s="20">
        <v>2437</v>
      </c>
      <c r="M35" s="22">
        <v>32</v>
      </c>
      <c r="N35" s="21"/>
      <c r="O35" s="22"/>
    </row>
    <row r="36" spans="1:15" ht="14.1" customHeight="1" x14ac:dyDescent="0.25">
      <c r="A36" s="18" t="s">
        <v>24</v>
      </c>
      <c r="B36" s="18" t="s">
        <v>62</v>
      </c>
      <c r="C36" s="20">
        <v>13232</v>
      </c>
      <c r="D36" s="20">
        <v>10830</v>
      </c>
      <c r="E36" s="20">
        <v>8224</v>
      </c>
      <c r="F36" s="20">
        <v>1393</v>
      </c>
      <c r="G36" s="22">
        <v>51</v>
      </c>
      <c r="H36" s="22">
        <v>28</v>
      </c>
      <c r="I36" s="22">
        <v>959</v>
      </c>
      <c r="J36" s="22">
        <v>247</v>
      </c>
      <c r="K36" s="22">
        <v>228</v>
      </c>
      <c r="L36" s="20">
        <v>2369</v>
      </c>
      <c r="M36" s="22">
        <v>33</v>
      </c>
      <c r="N36" s="21"/>
      <c r="O36" s="22"/>
    </row>
    <row r="37" spans="1:15" ht="14.1" customHeight="1" x14ac:dyDescent="0.25">
      <c r="A37" s="18" t="s">
        <v>25</v>
      </c>
      <c r="B37" s="19" t="s">
        <v>58</v>
      </c>
      <c r="C37" s="20">
        <v>13806</v>
      </c>
      <c r="D37" s="20">
        <v>12158</v>
      </c>
      <c r="E37" s="20">
        <v>6291</v>
      </c>
      <c r="F37" s="20">
        <v>1504</v>
      </c>
      <c r="G37" s="22">
        <v>42</v>
      </c>
      <c r="H37" s="22">
        <v>204</v>
      </c>
      <c r="I37" s="20">
        <v>4161</v>
      </c>
      <c r="J37" s="22">
        <v>153</v>
      </c>
      <c r="K37" s="22">
        <v>90</v>
      </c>
      <c r="L37" s="20">
        <v>1617</v>
      </c>
      <c r="M37" s="20">
        <v>31</v>
      </c>
      <c r="N37" s="21">
        <f>(D37+D38+D39+D40+D41)/(C37+C38+C39+C40+C41)</f>
        <v>0.88157927327669483</v>
      </c>
      <c r="O37" s="20">
        <f>_xlfn.RANK.EQ(N37,N$12:N$167,0)</f>
        <v>1</v>
      </c>
    </row>
    <row r="38" spans="1:15" ht="14.1" customHeight="1" x14ac:dyDescent="0.25">
      <c r="A38" s="18" t="s">
        <v>25</v>
      </c>
      <c r="B38" s="19" t="s">
        <v>59</v>
      </c>
      <c r="C38" s="20">
        <v>10239</v>
      </c>
      <c r="D38" s="20">
        <v>9097</v>
      </c>
      <c r="E38" s="20">
        <v>4710</v>
      </c>
      <c r="F38" s="20">
        <v>1075</v>
      </c>
      <c r="G38" s="22">
        <v>28</v>
      </c>
      <c r="H38" s="22">
        <v>121</v>
      </c>
      <c r="I38" s="20">
        <v>3221</v>
      </c>
      <c r="J38" s="22">
        <v>92</v>
      </c>
      <c r="K38" s="22">
        <v>86</v>
      </c>
      <c r="L38" s="20">
        <v>1119</v>
      </c>
      <c r="M38" s="20">
        <v>23</v>
      </c>
      <c r="N38" s="21"/>
      <c r="O38" s="20"/>
    </row>
    <row r="39" spans="1:15" ht="14.1" customHeight="1" x14ac:dyDescent="0.25">
      <c r="A39" s="18" t="s">
        <v>25</v>
      </c>
      <c r="B39" s="19" t="s">
        <v>60</v>
      </c>
      <c r="C39" s="20">
        <v>6976</v>
      </c>
      <c r="D39" s="20">
        <v>6220</v>
      </c>
      <c r="E39" s="20">
        <v>3123</v>
      </c>
      <c r="F39" s="22">
        <v>807</v>
      </c>
      <c r="G39" s="22">
        <v>23</v>
      </c>
      <c r="H39" s="22">
        <v>61</v>
      </c>
      <c r="I39" s="20">
        <v>2271</v>
      </c>
      <c r="J39" s="22">
        <v>72</v>
      </c>
      <c r="K39" s="22">
        <v>42</v>
      </c>
      <c r="L39" s="22">
        <v>742</v>
      </c>
      <c r="M39" s="20">
        <v>14</v>
      </c>
      <c r="N39" s="21"/>
      <c r="O39" s="20"/>
    </row>
    <row r="40" spans="1:15" ht="14.1" customHeight="1" x14ac:dyDescent="0.25">
      <c r="A40" s="18" t="s">
        <v>25</v>
      </c>
      <c r="B40" s="19" t="s">
        <v>61</v>
      </c>
      <c r="C40" s="20">
        <v>4565</v>
      </c>
      <c r="D40" s="20">
        <v>4016</v>
      </c>
      <c r="E40" s="20">
        <v>2019</v>
      </c>
      <c r="F40" s="22">
        <v>533</v>
      </c>
      <c r="G40" s="22">
        <v>10</v>
      </c>
      <c r="H40" s="22">
        <v>52</v>
      </c>
      <c r="I40" s="20">
        <v>1437</v>
      </c>
      <c r="J40" s="22">
        <v>34</v>
      </c>
      <c r="K40" s="22">
        <v>32</v>
      </c>
      <c r="L40" s="22">
        <v>539</v>
      </c>
      <c r="M40" s="20">
        <v>10</v>
      </c>
      <c r="N40" s="21"/>
      <c r="O40" s="20"/>
    </row>
    <row r="41" spans="1:15" ht="14.1" customHeight="1" x14ac:dyDescent="0.25">
      <c r="A41" s="18" t="s">
        <v>25</v>
      </c>
      <c r="B41" s="18" t="s">
        <v>62</v>
      </c>
      <c r="C41" s="20">
        <v>4787</v>
      </c>
      <c r="D41" s="20">
        <v>4101</v>
      </c>
      <c r="E41" s="20">
        <v>1910</v>
      </c>
      <c r="F41" s="22">
        <v>547</v>
      </c>
      <c r="G41" s="22">
        <v>14</v>
      </c>
      <c r="H41" s="22">
        <v>33</v>
      </c>
      <c r="I41" s="20">
        <v>1615</v>
      </c>
      <c r="J41" s="22">
        <v>52</v>
      </c>
      <c r="K41" s="22">
        <v>24</v>
      </c>
      <c r="L41" s="22">
        <v>667</v>
      </c>
      <c r="M41" s="20">
        <v>19</v>
      </c>
      <c r="N41" s="21"/>
      <c r="O41" s="20"/>
    </row>
    <row r="42" spans="1:15" ht="14.1" customHeight="1" x14ac:dyDescent="0.25">
      <c r="A42" s="18" t="s">
        <v>26</v>
      </c>
      <c r="B42" s="19" t="s">
        <v>58</v>
      </c>
      <c r="C42" s="20">
        <v>78922</v>
      </c>
      <c r="D42" s="20">
        <v>52391</v>
      </c>
      <c r="E42" s="20">
        <v>12219</v>
      </c>
      <c r="F42" s="20">
        <v>5257</v>
      </c>
      <c r="G42" s="20">
        <v>1456</v>
      </c>
      <c r="H42" s="22">
        <v>470</v>
      </c>
      <c r="I42" s="20">
        <v>32258</v>
      </c>
      <c r="J42" s="22">
        <v>414</v>
      </c>
      <c r="K42" s="22">
        <v>903</v>
      </c>
      <c r="L42" s="20">
        <v>26333</v>
      </c>
      <c r="M42" s="22">
        <v>198</v>
      </c>
      <c r="N42" s="21">
        <f>(D42+D43+D44+D45+D46)/(C42+C43+C44+C45+C46)</f>
        <v>0.65886323207735065</v>
      </c>
      <c r="O42" s="22">
        <f>_xlfn.RANK.EQ(N42,N$12:N$167,0)</f>
        <v>26</v>
      </c>
    </row>
    <row r="43" spans="1:15" ht="14.1" customHeight="1" x14ac:dyDescent="0.25">
      <c r="A43" s="18" t="s">
        <v>26</v>
      </c>
      <c r="B43" s="19" t="s">
        <v>59</v>
      </c>
      <c r="C43" s="20">
        <v>68500</v>
      </c>
      <c r="D43" s="20">
        <v>45570</v>
      </c>
      <c r="E43" s="20">
        <v>10575</v>
      </c>
      <c r="F43" s="20">
        <v>4087</v>
      </c>
      <c r="G43" s="20">
        <v>1303</v>
      </c>
      <c r="H43" s="22">
        <v>322</v>
      </c>
      <c r="I43" s="20">
        <v>28639</v>
      </c>
      <c r="J43" s="22">
        <v>320</v>
      </c>
      <c r="K43" s="22">
        <v>824</v>
      </c>
      <c r="L43" s="20">
        <v>22730</v>
      </c>
      <c r="M43" s="22">
        <v>200</v>
      </c>
      <c r="N43" s="21"/>
      <c r="O43" s="22"/>
    </row>
    <row r="44" spans="1:15" ht="14.1" customHeight="1" x14ac:dyDescent="0.25">
      <c r="A44" s="18" t="s">
        <v>26</v>
      </c>
      <c r="B44" s="19" t="s">
        <v>60</v>
      </c>
      <c r="C44" s="20">
        <v>39750</v>
      </c>
      <c r="D44" s="20">
        <v>26828</v>
      </c>
      <c r="E44" s="20">
        <v>6445</v>
      </c>
      <c r="F44" s="20">
        <v>2856</v>
      </c>
      <c r="G44" s="22">
        <v>961</v>
      </c>
      <c r="H44" s="22">
        <v>213</v>
      </c>
      <c r="I44" s="20">
        <v>15951</v>
      </c>
      <c r="J44" s="22">
        <v>178</v>
      </c>
      <c r="K44" s="22">
        <v>542</v>
      </c>
      <c r="L44" s="20">
        <v>12806</v>
      </c>
      <c r="M44" s="22">
        <v>116</v>
      </c>
      <c r="N44" s="21"/>
      <c r="O44" s="22"/>
    </row>
    <row r="45" spans="1:15" ht="14.1" customHeight="1" x14ac:dyDescent="0.25">
      <c r="A45" s="18" t="s">
        <v>26</v>
      </c>
      <c r="B45" s="19" t="s">
        <v>61</v>
      </c>
      <c r="C45" s="20">
        <v>24678</v>
      </c>
      <c r="D45" s="20">
        <v>16116</v>
      </c>
      <c r="E45" s="20">
        <v>4123</v>
      </c>
      <c r="F45" s="20">
        <v>1876</v>
      </c>
      <c r="G45" s="22">
        <v>626</v>
      </c>
      <c r="H45" s="22">
        <v>94</v>
      </c>
      <c r="I45" s="20">
        <v>9155</v>
      </c>
      <c r="J45" s="22">
        <v>128</v>
      </c>
      <c r="K45" s="22">
        <v>326</v>
      </c>
      <c r="L45" s="20">
        <v>8476</v>
      </c>
      <c r="M45" s="22">
        <v>86</v>
      </c>
      <c r="N45" s="21"/>
      <c r="O45" s="22"/>
    </row>
    <row r="46" spans="1:15" ht="14.1" customHeight="1" x14ac:dyDescent="0.25">
      <c r="A46" s="18" t="s">
        <v>26</v>
      </c>
      <c r="B46" s="18" t="s">
        <v>62</v>
      </c>
      <c r="C46" s="20">
        <v>23132</v>
      </c>
      <c r="D46" s="20">
        <v>13916</v>
      </c>
      <c r="E46" s="20">
        <v>3246</v>
      </c>
      <c r="F46" s="20">
        <v>1446</v>
      </c>
      <c r="G46" s="22">
        <v>470</v>
      </c>
      <c r="H46" s="22">
        <v>90</v>
      </c>
      <c r="I46" s="20">
        <v>8372</v>
      </c>
      <c r="J46" s="22">
        <v>126</v>
      </c>
      <c r="K46" s="22">
        <v>305</v>
      </c>
      <c r="L46" s="20">
        <v>9148</v>
      </c>
      <c r="M46" s="22">
        <v>68</v>
      </c>
      <c r="N46" s="21"/>
      <c r="O46" s="22"/>
    </row>
    <row r="47" spans="1:15" ht="14.1" customHeight="1" x14ac:dyDescent="0.25">
      <c r="A47" s="18" t="s">
        <v>27</v>
      </c>
      <c r="B47" s="19" t="s">
        <v>58</v>
      </c>
      <c r="C47" s="20">
        <v>68809</v>
      </c>
      <c r="D47" s="20">
        <v>56988</v>
      </c>
      <c r="E47" s="20">
        <v>35991</v>
      </c>
      <c r="F47" s="20">
        <v>4841</v>
      </c>
      <c r="G47" s="22">
        <v>287</v>
      </c>
      <c r="H47" s="22">
        <v>184</v>
      </c>
      <c r="I47" s="20">
        <v>11911</v>
      </c>
      <c r="J47" s="20">
        <v>1020</v>
      </c>
      <c r="K47" s="20">
        <v>3376</v>
      </c>
      <c r="L47" s="20">
        <v>11554</v>
      </c>
      <c r="M47" s="20">
        <v>267</v>
      </c>
      <c r="N47" s="21">
        <f>(D47+D48+D49+D50+D51)/(C47+C48+C49+C50+C51)</f>
        <v>0.82172862001314817</v>
      </c>
      <c r="O47" s="20">
        <f>_xlfn.RANK.EQ(N47,N$12:N$167,0)</f>
        <v>11</v>
      </c>
    </row>
    <row r="48" spans="1:15" ht="14.1" customHeight="1" x14ac:dyDescent="0.25">
      <c r="A48" s="18" t="s">
        <v>27</v>
      </c>
      <c r="B48" s="19" t="s">
        <v>59</v>
      </c>
      <c r="C48" s="20">
        <v>54419</v>
      </c>
      <c r="D48" s="20">
        <v>44908</v>
      </c>
      <c r="E48" s="20">
        <v>28062</v>
      </c>
      <c r="F48" s="20">
        <v>3678</v>
      </c>
      <c r="G48" s="22">
        <v>240</v>
      </c>
      <c r="H48" s="22">
        <v>164</v>
      </c>
      <c r="I48" s="20">
        <v>9984</v>
      </c>
      <c r="J48" s="22">
        <v>661</v>
      </c>
      <c r="K48" s="20">
        <v>2612</v>
      </c>
      <c r="L48" s="20">
        <v>9265</v>
      </c>
      <c r="M48" s="20">
        <v>246</v>
      </c>
      <c r="N48" s="21"/>
      <c r="O48" s="20"/>
    </row>
    <row r="49" spans="1:15" ht="14.1" customHeight="1" x14ac:dyDescent="0.25">
      <c r="A49" s="18" t="s">
        <v>27</v>
      </c>
      <c r="B49" s="19" t="s">
        <v>60</v>
      </c>
      <c r="C49" s="20">
        <v>34386</v>
      </c>
      <c r="D49" s="20">
        <v>28484</v>
      </c>
      <c r="E49" s="20">
        <v>17397</v>
      </c>
      <c r="F49" s="20">
        <v>2517</v>
      </c>
      <c r="G49" s="22">
        <v>166</v>
      </c>
      <c r="H49" s="22">
        <v>92</v>
      </c>
      <c r="I49" s="20">
        <v>6389</v>
      </c>
      <c r="J49" s="22">
        <v>461</v>
      </c>
      <c r="K49" s="20">
        <v>1733</v>
      </c>
      <c r="L49" s="20">
        <v>5779</v>
      </c>
      <c r="M49" s="20">
        <v>123</v>
      </c>
      <c r="N49" s="21"/>
      <c r="O49" s="20"/>
    </row>
    <row r="50" spans="1:15" ht="14.1" customHeight="1" x14ac:dyDescent="0.25">
      <c r="A50" s="18" t="s">
        <v>27</v>
      </c>
      <c r="B50" s="19" t="s">
        <v>61</v>
      </c>
      <c r="C50" s="20">
        <v>20704</v>
      </c>
      <c r="D50" s="20">
        <v>16814</v>
      </c>
      <c r="E50" s="20">
        <v>9921</v>
      </c>
      <c r="F50" s="20">
        <v>1722</v>
      </c>
      <c r="G50" s="22">
        <v>114</v>
      </c>
      <c r="H50" s="22">
        <v>56</v>
      </c>
      <c r="I50" s="20">
        <v>3706</v>
      </c>
      <c r="J50" s="22">
        <v>321</v>
      </c>
      <c r="K50" s="20">
        <v>1147</v>
      </c>
      <c r="L50" s="20">
        <v>3803</v>
      </c>
      <c r="M50" s="20">
        <v>87</v>
      </c>
      <c r="N50" s="21"/>
      <c r="O50" s="20"/>
    </row>
    <row r="51" spans="1:15" ht="14.1" customHeight="1" x14ac:dyDescent="0.25">
      <c r="A51" s="18" t="s">
        <v>27</v>
      </c>
      <c r="B51" s="18" t="s">
        <v>62</v>
      </c>
      <c r="C51" s="20">
        <v>14865</v>
      </c>
      <c r="D51" s="20">
        <v>11550</v>
      </c>
      <c r="E51" s="20">
        <v>6306</v>
      </c>
      <c r="F51" s="20">
        <v>1278</v>
      </c>
      <c r="G51" s="22">
        <v>65</v>
      </c>
      <c r="H51" s="22">
        <v>44</v>
      </c>
      <c r="I51" s="20">
        <v>2812</v>
      </c>
      <c r="J51" s="22">
        <v>241</v>
      </c>
      <c r="K51" s="22">
        <v>935</v>
      </c>
      <c r="L51" s="20">
        <v>3252</v>
      </c>
      <c r="M51" s="20">
        <v>63</v>
      </c>
      <c r="N51" s="21"/>
      <c r="O51" s="20"/>
    </row>
    <row r="52" spans="1:15" ht="14.1" customHeight="1" x14ac:dyDescent="0.25">
      <c r="A52" s="18" t="s">
        <v>28</v>
      </c>
      <c r="B52" s="19" t="s">
        <v>58</v>
      </c>
      <c r="C52" s="20">
        <v>227625</v>
      </c>
      <c r="D52" s="20">
        <v>179528</v>
      </c>
      <c r="E52" s="20">
        <v>107714</v>
      </c>
      <c r="F52" s="20">
        <v>47401</v>
      </c>
      <c r="G52" s="22">
        <v>297</v>
      </c>
      <c r="H52" s="20">
        <v>3140</v>
      </c>
      <c r="I52" s="20">
        <v>13441</v>
      </c>
      <c r="J52" s="20">
        <v>8319</v>
      </c>
      <c r="K52" s="20">
        <v>3653</v>
      </c>
      <c r="L52" s="20">
        <v>47383</v>
      </c>
      <c r="M52" s="22">
        <v>714</v>
      </c>
      <c r="N52" s="21">
        <f>(D52+D53+D54+D55+D56)/(C52+C53+C54+C55+C56)</f>
        <v>0.8022272135842583</v>
      </c>
      <c r="O52" s="22">
        <f>_xlfn.RANK.EQ(N52,N$12:N$167,0)</f>
        <v>13</v>
      </c>
    </row>
    <row r="53" spans="1:15" ht="14.1" customHeight="1" x14ac:dyDescent="0.25">
      <c r="A53" s="18" t="s">
        <v>28</v>
      </c>
      <c r="B53" s="19" t="s">
        <v>59</v>
      </c>
      <c r="C53" s="20">
        <v>179329</v>
      </c>
      <c r="D53" s="20">
        <v>145152</v>
      </c>
      <c r="E53" s="20">
        <v>89652</v>
      </c>
      <c r="F53" s="20">
        <v>35622</v>
      </c>
      <c r="G53" s="22">
        <v>228</v>
      </c>
      <c r="H53" s="20">
        <v>2726</v>
      </c>
      <c r="I53" s="20">
        <v>11231</v>
      </c>
      <c r="J53" s="20">
        <v>5776</v>
      </c>
      <c r="K53" s="20">
        <v>3358</v>
      </c>
      <c r="L53" s="20">
        <v>33527</v>
      </c>
      <c r="M53" s="22">
        <v>650</v>
      </c>
      <c r="N53" s="21"/>
      <c r="O53" s="22"/>
    </row>
    <row r="54" spans="1:15" ht="14.1" customHeight="1" x14ac:dyDescent="0.25">
      <c r="A54" s="18" t="s">
        <v>28</v>
      </c>
      <c r="B54" s="19" t="s">
        <v>60</v>
      </c>
      <c r="C54" s="20">
        <v>124499</v>
      </c>
      <c r="D54" s="20">
        <v>102220</v>
      </c>
      <c r="E54" s="20">
        <v>63978</v>
      </c>
      <c r="F54" s="20">
        <v>24294</v>
      </c>
      <c r="G54" s="22">
        <v>167</v>
      </c>
      <c r="H54" s="20">
        <v>2077</v>
      </c>
      <c r="I54" s="20">
        <v>7698</v>
      </c>
      <c r="J54" s="20">
        <v>4047</v>
      </c>
      <c r="K54" s="20">
        <v>2645</v>
      </c>
      <c r="L54" s="20">
        <v>21870</v>
      </c>
      <c r="M54" s="22">
        <v>409</v>
      </c>
      <c r="N54" s="21"/>
      <c r="O54" s="22"/>
    </row>
    <row r="55" spans="1:15" ht="14.1" customHeight="1" x14ac:dyDescent="0.25">
      <c r="A55" s="18" t="s">
        <v>28</v>
      </c>
      <c r="B55" s="19" t="s">
        <v>61</v>
      </c>
      <c r="C55" s="20">
        <v>85121</v>
      </c>
      <c r="D55" s="20">
        <v>69168</v>
      </c>
      <c r="E55" s="20">
        <v>43139</v>
      </c>
      <c r="F55" s="20">
        <v>16554</v>
      </c>
      <c r="G55" s="22">
        <v>106</v>
      </c>
      <c r="H55" s="20">
        <v>1541</v>
      </c>
      <c r="I55" s="20">
        <v>4889</v>
      </c>
      <c r="J55" s="20">
        <v>2902</v>
      </c>
      <c r="K55" s="20">
        <v>1870</v>
      </c>
      <c r="L55" s="20">
        <v>15653</v>
      </c>
      <c r="M55" s="22">
        <v>300</v>
      </c>
      <c r="N55" s="21"/>
      <c r="O55" s="22"/>
    </row>
    <row r="56" spans="1:15" ht="14.1" customHeight="1" x14ac:dyDescent="0.25">
      <c r="A56" s="18" t="s">
        <v>28</v>
      </c>
      <c r="B56" s="18" t="s">
        <v>62</v>
      </c>
      <c r="C56" s="20">
        <v>71281</v>
      </c>
      <c r="D56" s="20">
        <v>55748</v>
      </c>
      <c r="E56" s="20">
        <v>33427</v>
      </c>
      <c r="F56" s="20">
        <v>13846</v>
      </c>
      <c r="G56" s="22">
        <v>92</v>
      </c>
      <c r="H56" s="20">
        <v>1477</v>
      </c>
      <c r="I56" s="20">
        <v>4305</v>
      </c>
      <c r="J56" s="20">
        <v>2617</v>
      </c>
      <c r="K56" s="20">
        <v>1572</v>
      </c>
      <c r="L56" s="20">
        <v>15198</v>
      </c>
      <c r="M56" s="22">
        <v>335</v>
      </c>
      <c r="N56" s="21"/>
      <c r="O56" s="22"/>
    </row>
    <row r="57" spans="1:15" ht="14.1" customHeight="1" x14ac:dyDescent="0.25">
      <c r="A57" s="18" t="s">
        <v>29</v>
      </c>
      <c r="B57" s="19" t="s">
        <v>58</v>
      </c>
      <c r="C57" s="20">
        <v>34601</v>
      </c>
      <c r="D57" s="20">
        <v>26474</v>
      </c>
      <c r="E57" s="20">
        <v>15217</v>
      </c>
      <c r="F57" s="20">
        <v>4596</v>
      </c>
      <c r="G57" s="22">
        <v>65</v>
      </c>
      <c r="H57" s="22">
        <v>65</v>
      </c>
      <c r="I57" s="20">
        <v>6626</v>
      </c>
      <c r="J57" s="22">
        <v>222</v>
      </c>
      <c r="K57" s="22">
        <v>191</v>
      </c>
      <c r="L57" s="20">
        <v>8049</v>
      </c>
      <c r="M57" s="20">
        <v>78</v>
      </c>
      <c r="N57" s="21">
        <f>(D57+D58+D59+D60+D61)/(C57+C58+C59+C60+C61)</f>
        <v>0.75333371432925667</v>
      </c>
      <c r="O57" s="20">
        <f>_xlfn.RANK.EQ(N57,N$12:N$167,0)</f>
        <v>17</v>
      </c>
    </row>
    <row r="58" spans="1:15" ht="14.1" customHeight="1" x14ac:dyDescent="0.25">
      <c r="A58" s="18" t="s">
        <v>29</v>
      </c>
      <c r="B58" s="19" t="s">
        <v>59</v>
      </c>
      <c r="C58" s="20">
        <v>29733</v>
      </c>
      <c r="D58" s="20">
        <v>22590</v>
      </c>
      <c r="E58" s="20">
        <v>12629</v>
      </c>
      <c r="F58" s="20">
        <v>3867</v>
      </c>
      <c r="G58" s="22">
        <v>75</v>
      </c>
      <c r="H58" s="22">
        <v>54</v>
      </c>
      <c r="I58" s="20">
        <v>6039</v>
      </c>
      <c r="J58" s="22">
        <v>162</v>
      </c>
      <c r="K58" s="22">
        <v>177</v>
      </c>
      <c r="L58" s="20">
        <v>7083</v>
      </c>
      <c r="M58" s="20">
        <v>60</v>
      </c>
      <c r="N58" s="21"/>
      <c r="O58" s="20"/>
    </row>
    <row r="59" spans="1:15" ht="14.1" customHeight="1" x14ac:dyDescent="0.25">
      <c r="A59" s="18" t="s">
        <v>29</v>
      </c>
      <c r="B59" s="19" t="s">
        <v>60</v>
      </c>
      <c r="C59" s="20">
        <v>19595</v>
      </c>
      <c r="D59" s="20">
        <v>14954</v>
      </c>
      <c r="E59" s="20">
        <v>8289</v>
      </c>
      <c r="F59" s="20">
        <v>2666</v>
      </c>
      <c r="G59" s="22">
        <v>47</v>
      </c>
      <c r="H59" s="22">
        <v>31</v>
      </c>
      <c r="I59" s="20">
        <v>3946</v>
      </c>
      <c r="J59" s="22">
        <v>128</v>
      </c>
      <c r="K59" s="22">
        <v>147</v>
      </c>
      <c r="L59" s="20">
        <v>4595</v>
      </c>
      <c r="M59" s="20">
        <v>46</v>
      </c>
      <c r="N59" s="21"/>
      <c r="O59" s="20"/>
    </row>
    <row r="60" spans="1:15" ht="14.1" customHeight="1" x14ac:dyDescent="0.25">
      <c r="A60" s="18" t="s">
        <v>29</v>
      </c>
      <c r="B60" s="19" t="s">
        <v>61</v>
      </c>
      <c r="C60" s="20">
        <v>12039</v>
      </c>
      <c r="D60" s="20">
        <v>8944</v>
      </c>
      <c r="E60" s="20">
        <v>5016</v>
      </c>
      <c r="F60" s="20">
        <v>1744</v>
      </c>
      <c r="G60" s="22">
        <v>34</v>
      </c>
      <c r="H60" s="22">
        <v>13</v>
      </c>
      <c r="I60" s="20">
        <v>2149</v>
      </c>
      <c r="J60" s="22">
        <v>81</v>
      </c>
      <c r="K60" s="22">
        <v>88</v>
      </c>
      <c r="L60" s="20">
        <v>3060</v>
      </c>
      <c r="M60" s="20">
        <v>35</v>
      </c>
      <c r="N60" s="21"/>
      <c r="O60" s="20"/>
    </row>
    <row r="61" spans="1:15" ht="14.1" customHeight="1" x14ac:dyDescent="0.25">
      <c r="A61" s="18" t="s">
        <v>29</v>
      </c>
      <c r="B61" s="18" t="s">
        <v>62</v>
      </c>
      <c r="C61" s="20">
        <v>9020</v>
      </c>
      <c r="D61" s="20">
        <v>6129</v>
      </c>
      <c r="E61" s="20">
        <v>3253</v>
      </c>
      <c r="F61" s="20">
        <v>1242</v>
      </c>
      <c r="G61" s="22">
        <v>23</v>
      </c>
      <c r="H61" s="22">
        <v>13</v>
      </c>
      <c r="I61" s="20">
        <v>1610</v>
      </c>
      <c r="J61" s="22">
        <v>69</v>
      </c>
      <c r="K61" s="22">
        <v>67</v>
      </c>
      <c r="L61" s="20">
        <v>2861</v>
      </c>
      <c r="M61" s="20">
        <v>30</v>
      </c>
      <c r="N61" s="21"/>
      <c r="O61" s="20"/>
    </row>
    <row r="62" spans="1:15" ht="14.1" customHeight="1" x14ac:dyDescent="0.25">
      <c r="A62" s="18" t="s">
        <v>30</v>
      </c>
      <c r="B62" s="19" t="s">
        <v>58</v>
      </c>
      <c r="C62" s="20">
        <v>105229</v>
      </c>
      <c r="D62" s="20">
        <v>78623</v>
      </c>
      <c r="E62" s="20">
        <v>35838</v>
      </c>
      <c r="F62" s="20">
        <v>6823</v>
      </c>
      <c r="G62" s="22">
        <v>241</v>
      </c>
      <c r="H62" s="20">
        <v>1495</v>
      </c>
      <c r="I62" s="20">
        <v>33328</v>
      </c>
      <c r="J62" s="20">
        <v>1096</v>
      </c>
      <c r="K62" s="22">
        <v>604</v>
      </c>
      <c r="L62" s="20">
        <v>26473</v>
      </c>
      <c r="M62" s="22">
        <v>133</v>
      </c>
      <c r="N62" s="21">
        <f>(D62+D63+D64+D65+D66)/(C62+C63+C64+C65+C66)</f>
        <v>0.72877160825077936</v>
      </c>
      <c r="O62" s="22">
        <f>_xlfn.RANK.EQ(N62,N$12:N$167,0)</f>
        <v>20</v>
      </c>
    </row>
    <row r="63" spans="1:15" ht="14.1" customHeight="1" x14ac:dyDescent="0.25">
      <c r="A63" s="18" t="s">
        <v>30</v>
      </c>
      <c r="B63" s="19" t="s">
        <v>59</v>
      </c>
      <c r="C63" s="20">
        <v>86650</v>
      </c>
      <c r="D63" s="20">
        <v>64254</v>
      </c>
      <c r="E63" s="20">
        <v>26984</v>
      </c>
      <c r="F63" s="20">
        <v>5350</v>
      </c>
      <c r="G63" s="22">
        <v>176</v>
      </c>
      <c r="H63" s="20">
        <v>1193</v>
      </c>
      <c r="I63" s="20">
        <v>29868</v>
      </c>
      <c r="J63" s="22">
        <v>736</v>
      </c>
      <c r="K63" s="22">
        <v>499</v>
      </c>
      <c r="L63" s="20">
        <v>22253</v>
      </c>
      <c r="M63" s="22">
        <v>143</v>
      </c>
      <c r="N63" s="21"/>
      <c r="O63" s="22"/>
    </row>
    <row r="64" spans="1:15" ht="14.1" customHeight="1" x14ac:dyDescent="0.25">
      <c r="A64" s="18" t="s">
        <v>30</v>
      </c>
      <c r="B64" s="19" t="s">
        <v>60</v>
      </c>
      <c r="C64" s="20">
        <v>60341</v>
      </c>
      <c r="D64" s="20">
        <v>44899</v>
      </c>
      <c r="E64" s="20">
        <v>18270</v>
      </c>
      <c r="F64" s="20">
        <v>3820</v>
      </c>
      <c r="G64" s="22">
        <v>134</v>
      </c>
      <c r="H64" s="22">
        <v>773</v>
      </c>
      <c r="I64" s="20">
        <v>21492</v>
      </c>
      <c r="J64" s="22">
        <v>464</v>
      </c>
      <c r="K64" s="22">
        <v>354</v>
      </c>
      <c r="L64" s="20">
        <v>15343</v>
      </c>
      <c r="M64" s="22">
        <v>99</v>
      </c>
      <c r="N64" s="21"/>
      <c r="O64" s="22"/>
    </row>
    <row r="65" spans="1:15" ht="14.1" customHeight="1" x14ac:dyDescent="0.25">
      <c r="A65" s="18" t="s">
        <v>30</v>
      </c>
      <c r="B65" s="19" t="s">
        <v>61</v>
      </c>
      <c r="C65" s="20">
        <v>42362</v>
      </c>
      <c r="D65" s="20">
        <v>30054</v>
      </c>
      <c r="E65" s="20">
        <v>11751</v>
      </c>
      <c r="F65" s="20">
        <v>2719</v>
      </c>
      <c r="G65" s="22">
        <v>89</v>
      </c>
      <c r="H65" s="22">
        <v>512</v>
      </c>
      <c r="I65" s="20">
        <v>14631</v>
      </c>
      <c r="J65" s="22">
        <v>365</v>
      </c>
      <c r="K65" s="22">
        <v>279</v>
      </c>
      <c r="L65" s="20">
        <v>12234</v>
      </c>
      <c r="M65" s="22">
        <v>74</v>
      </c>
      <c r="N65" s="21"/>
      <c r="O65" s="22"/>
    </row>
    <row r="66" spans="1:15" ht="14.1" customHeight="1" x14ac:dyDescent="0.25">
      <c r="A66" s="18" t="s">
        <v>30</v>
      </c>
      <c r="B66" s="18" t="s">
        <v>62</v>
      </c>
      <c r="C66" s="20">
        <v>37120</v>
      </c>
      <c r="D66" s="20">
        <v>23905</v>
      </c>
      <c r="E66" s="20">
        <v>8851</v>
      </c>
      <c r="F66" s="20">
        <v>2240</v>
      </c>
      <c r="G66" s="22">
        <v>87</v>
      </c>
      <c r="H66" s="22">
        <v>380</v>
      </c>
      <c r="I66" s="20">
        <v>11932</v>
      </c>
      <c r="J66" s="22">
        <v>330</v>
      </c>
      <c r="K66" s="22">
        <v>276</v>
      </c>
      <c r="L66" s="20">
        <v>13133</v>
      </c>
      <c r="M66" s="22">
        <v>82</v>
      </c>
      <c r="N66" s="21"/>
      <c r="O66" s="22"/>
    </row>
    <row r="67" spans="1:15" ht="14.1" customHeight="1" x14ac:dyDescent="0.25">
      <c r="A67" s="18" t="s">
        <v>31</v>
      </c>
      <c r="B67" s="19" t="s">
        <v>58</v>
      </c>
      <c r="C67" s="20">
        <v>72733</v>
      </c>
      <c r="D67" s="20">
        <v>41202</v>
      </c>
      <c r="E67" s="20">
        <v>11738</v>
      </c>
      <c r="F67" s="20">
        <v>7909</v>
      </c>
      <c r="G67" s="22">
        <v>200</v>
      </c>
      <c r="H67" s="22">
        <v>790</v>
      </c>
      <c r="I67" s="20">
        <v>19983</v>
      </c>
      <c r="J67" s="22">
        <v>304</v>
      </c>
      <c r="K67" s="22">
        <v>704</v>
      </c>
      <c r="L67" s="20">
        <v>31279</v>
      </c>
      <c r="M67" s="20">
        <v>252</v>
      </c>
      <c r="N67" s="21">
        <f>(D67+D68+D69+D70+D71)/(C67+C68+C69+C70+C71)</f>
        <v>0.53646977523920025</v>
      </c>
      <c r="O67" s="20">
        <f>_xlfn.RANK.EQ(N67,N$12:N$167,0)</f>
        <v>32</v>
      </c>
    </row>
    <row r="68" spans="1:15" ht="14.1" customHeight="1" x14ac:dyDescent="0.25">
      <c r="A68" s="18" t="s">
        <v>31</v>
      </c>
      <c r="B68" s="19" t="s">
        <v>59</v>
      </c>
      <c r="C68" s="20">
        <v>66668</v>
      </c>
      <c r="D68" s="20">
        <v>35777</v>
      </c>
      <c r="E68" s="20">
        <v>9503</v>
      </c>
      <c r="F68" s="20">
        <v>6561</v>
      </c>
      <c r="G68" s="22">
        <v>167</v>
      </c>
      <c r="H68" s="22">
        <v>654</v>
      </c>
      <c r="I68" s="20">
        <v>18266</v>
      </c>
      <c r="J68" s="22">
        <v>278</v>
      </c>
      <c r="K68" s="22">
        <v>705</v>
      </c>
      <c r="L68" s="20">
        <v>30616</v>
      </c>
      <c r="M68" s="20">
        <v>275</v>
      </c>
      <c r="N68" s="21"/>
      <c r="O68" s="20"/>
    </row>
    <row r="69" spans="1:15" ht="14.1" customHeight="1" x14ac:dyDescent="0.25">
      <c r="A69" s="18" t="s">
        <v>31</v>
      </c>
      <c r="B69" s="19" t="s">
        <v>60</v>
      </c>
      <c r="C69" s="20">
        <v>43749</v>
      </c>
      <c r="D69" s="20">
        <v>23715</v>
      </c>
      <c r="E69" s="20">
        <v>6530</v>
      </c>
      <c r="F69" s="20">
        <v>4721</v>
      </c>
      <c r="G69" s="22">
        <v>120</v>
      </c>
      <c r="H69" s="22">
        <v>422</v>
      </c>
      <c r="I69" s="20">
        <v>11501</v>
      </c>
      <c r="J69" s="22">
        <v>187</v>
      </c>
      <c r="K69" s="22">
        <v>518</v>
      </c>
      <c r="L69" s="20">
        <v>19853</v>
      </c>
      <c r="M69" s="20">
        <v>181</v>
      </c>
      <c r="N69" s="21"/>
      <c r="O69" s="20"/>
    </row>
    <row r="70" spans="1:15" ht="14.1" customHeight="1" x14ac:dyDescent="0.25">
      <c r="A70" s="18" t="s">
        <v>31</v>
      </c>
      <c r="B70" s="19" t="s">
        <v>61</v>
      </c>
      <c r="C70" s="20">
        <v>26491</v>
      </c>
      <c r="D70" s="20">
        <v>13681</v>
      </c>
      <c r="E70" s="20">
        <v>3833</v>
      </c>
      <c r="F70" s="20">
        <v>2985</v>
      </c>
      <c r="G70" s="22">
        <v>80</v>
      </c>
      <c r="H70" s="22">
        <v>221</v>
      </c>
      <c r="I70" s="20">
        <v>6271</v>
      </c>
      <c r="J70" s="22">
        <v>124</v>
      </c>
      <c r="K70" s="22">
        <v>327</v>
      </c>
      <c r="L70" s="20">
        <v>12713</v>
      </c>
      <c r="M70" s="20">
        <v>97</v>
      </c>
      <c r="N70" s="21"/>
      <c r="O70" s="20"/>
    </row>
    <row r="71" spans="1:15" ht="14.1" customHeight="1" x14ac:dyDescent="0.25">
      <c r="A71" s="18" t="s">
        <v>31</v>
      </c>
      <c r="B71" s="18" t="s">
        <v>62</v>
      </c>
      <c r="C71" s="20">
        <v>24786</v>
      </c>
      <c r="D71" s="20">
        <v>11388</v>
      </c>
      <c r="E71" s="20">
        <v>2927</v>
      </c>
      <c r="F71" s="20">
        <v>2474</v>
      </c>
      <c r="G71" s="22">
        <v>73</v>
      </c>
      <c r="H71" s="22">
        <v>148</v>
      </c>
      <c r="I71" s="20">
        <v>5480</v>
      </c>
      <c r="J71" s="22">
        <v>113</v>
      </c>
      <c r="K71" s="22">
        <v>286</v>
      </c>
      <c r="L71" s="20">
        <v>13274</v>
      </c>
      <c r="M71" s="20">
        <v>124</v>
      </c>
      <c r="N71" s="21"/>
      <c r="O71" s="20"/>
    </row>
    <row r="72" spans="1:15" ht="14.1" customHeight="1" x14ac:dyDescent="0.25">
      <c r="A72" s="18" t="s">
        <v>32</v>
      </c>
      <c r="B72" s="19" t="s">
        <v>58</v>
      </c>
      <c r="C72" s="20">
        <v>57669</v>
      </c>
      <c r="D72" s="20">
        <v>40081</v>
      </c>
      <c r="E72" s="20">
        <v>14331</v>
      </c>
      <c r="F72" s="20">
        <v>4928</v>
      </c>
      <c r="G72" s="22">
        <v>234</v>
      </c>
      <c r="H72" s="22">
        <v>639</v>
      </c>
      <c r="I72" s="20">
        <v>19731</v>
      </c>
      <c r="J72" s="22">
        <v>331</v>
      </c>
      <c r="K72" s="22">
        <v>413</v>
      </c>
      <c r="L72" s="20">
        <v>17481</v>
      </c>
      <c r="M72" s="22">
        <v>107</v>
      </c>
      <c r="N72" s="21">
        <f>(D72+D73+D74+D75+D76)/(C72+C73+C74+C75+C76)</f>
        <v>0.6806098536646259</v>
      </c>
      <c r="O72" s="22">
        <f>_xlfn.RANK.EQ(N72,N$12:N$167,0)</f>
        <v>24</v>
      </c>
    </row>
    <row r="73" spans="1:15" ht="14.1" customHeight="1" x14ac:dyDescent="0.25">
      <c r="A73" s="18" t="s">
        <v>32</v>
      </c>
      <c r="B73" s="19" t="s">
        <v>59</v>
      </c>
      <c r="C73" s="20">
        <v>48068</v>
      </c>
      <c r="D73" s="20">
        <v>32920</v>
      </c>
      <c r="E73" s="20">
        <v>11235</v>
      </c>
      <c r="F73" s="20">
        <v>3955</v>
      </c>
      <c r="G73" s="22">
        <v>181</v>
      </c>
      <c r="H73" s="22">
        <v>446</v>
      </c>
      <c r="I73" s="20">
        <v>16878</v>
      </c>
      <c r="J73" s="22">
        <v>234</v>
      </c>
      <c r="K73" s="22">
        <v>406</v>
      </c>
      <c r="L73" s="20">
        <v>15073</v>
      </c>
      <c r="M73" s="22">
        <v>75</v>
      </c>
      <c r="N73" s="21"/>
      <c r="O73" s="22"/>
    </row>
    <row r="74" spans="1:15" ht="14.1" customHeight="1" x14ac:dyDescent="0.25">
      <c r="A74" s="18" t="s">
        <v>32</v>
      </c>
      <c r="B74" s="19" t="s">
        <v>60</v>
      </c>
      <c r="C74" s="20">
        <v>31279</v>
      </c>
      <c r="D74" s="20">
        <v>21744</v>
      </c>
      <c r="E74" s="20">
        <v>7524</v>
      </c>
      <c r="F74" s="20">
        <v>2649</v>
      </c>
      <c r="G74" s="22">
        <v>115</v>
      </c>
      <c r="H74" s="22">
        <v>263</v>
      </c>
      <c r="I74" s="20">
        <v>10987</v>
      </c>
      <c r="J74" s="22">
        <v>161</v>
      </c>
      <c r="K74" s="22">
        <v>305</v>
      </c>
      <c r="L74" s="20">
        <v>9448</v>
      </c>
      <c r="M74" s="22">
        <v>87</v>
      </c>
      <c r="N74" s="21"/>
      <c r="O74" s="22"/>
    </row>
    <row r="75" spans="1:15" ht="14.1" customHeight="1" x14ac:dyDescent="0.25">
      <c r="A75" s="18" t="s">
        <v>32</v>
      </c>
      <c r="B75" s="19" t="s">
        <v>61</v>
      </c>
      <c r="C75" s="20">
        <v>19997</v>
      </c>
      <c r="D75" s="20">
        <v>13368</v>
      </c>
      <c r="E75" s="20">
        <v>4632</v>
      </c>
      <c r="F75" s="20">
        <v>1743</v>
      </c>
      <c r="G75" s="22">
        <v>86</v>
      </c>
      <c r="H75" s="22">
        <v>157</v>
      </c>
      <c r="I75" s="20">
        <v>6570</v>
      </c>
      <c r="J75" s="22">
        <v>115</v>
      </c>
      <c r="K75" s="22">
        <v>220</v>
      </c>
      <c r="L75" s="20">
        <v>6587</v>
      </c>
      <c r="M75" s="22">
        <v>42</v>
      </c>
      <c r="N75" s="21"/>
      <c r="O75" s="22"/>
    </row>
    <row r="76" spans="1:15" ht="14.1" customHeight="1" x14ac:dyDescent="0.25">
      <c r="A76" s="18" t="s">
        <v>32</v>
      </c>
      <c r="B76" s="18" t="s">
        <v>62</v>
      </c>
      <c r="C76" s="20">
        <v>19226</v>
      </c>
      <c r="D76" s="20">
        <v>11837</v>
      </c>
      <c r="E76" s="20">
        <v>3762</v>
      </c>
      <c r="F76" s="20">
        <v>1571</v>
      </c>
      <c r="G76" s="22">
        <v>71</v>
      </c>
      <c r="H76" s="22">
        <v>127</v>
      </c>
      <c r="I76" s="20">
        <v>6136</v>
      </c>
      <c r="J76" s="22">
        <v>107</v>
      </c>
      <c r="K76" s="22">
        <v>201</v>
      </c>
      <c r="L76" s="20">
        <v>7333</v>
      </c>
      <c r="M76" s="22">
        <v>56</v>
      </c>
      <c r="N76" s="21"/>
      <c r="O76" s="22"/>
    </row>
    <row r="77" spans="1:15" ht="14.1" customHeight="1" x14ac:dyDescent="0.25">
      <c r="A77" s="18" t="s">
        <v>33</v>
      </c>
      <c r="B77" s="19" t="s">
        <v>58</v>
      </c>
      <c r="C77" s="20">
        <v>155337</v>
      </c>
      <c r="D77" s="20">
        <v>112865</v>
      </c>
      <c r="E77" s="20">
        <v>75543</v>
      </c>
      <c r="F77" s="20">
        <v>6680</v>
      </c>
      <c r="G77" s="22">
        <v>308</v>
      </c>
      <c r="H77" s="22">
        <v>597</v>
      </c>
      <c r="I77" s="20">
        <v>25912</v>
      </c>
      <c r="J77" s="20">
        <v>3439</v>
      </c>
      <c r="K77" s="20">
        <v>1921</v>
      </c>
      <c r="L77" s="20">
        <v>42152</v>
      </c>
      <c r="M77" s="20">
        <v>320</v>
      </c>
      <c r="N77" s="21">
        <f>(D77+D78+D79+D80+D81)/(C77+C78+C79+C80+C81)</f>
        <v>0.71099340794778432</v>
      </c>
      <c r="O77" s="20">
        <f>_xlfn.RANK.EQ(N77,N$12:N$167,0)</f>
        <v>22</v>
      </c>
    </row>
    <row r="78" spans="1:15" ht="14.1" customHeight="1" x14ac:dyDescent="0.25">
      <c r="A78" s="18" t="s">
        <v>33</v>
      </c>
      <c r="B78" s="19" t="s">
        <v>59</v>
      </c>
      <c r="C78" s="20">
        <v>118204</v>
      </c>
      <c r="D78" s="20">
        <v>85676</v>
      </c>
      <c r="E78" s="20">
        <v>55007</v>
      </c>
      <c r="F78" s="20">
        <v>5041</v>
      </c>
      <c r="G78" s="22">
        <v>213</v>
      </c>
      <c r="H78" s="22">
        <v>433</v>
      </c>
      <c r="I78" s="20">
        <v>22411</v>
      </c>
      <c r="J78" s="20">
        <v>2172</v>
      </c>
      <c r="K78" s="20">
        <v>1422</v>
      </c>
      <c r="L78" s="20">
        <v>32262</v>
      </c>
      <c r="M78" s="20">
        <v>266</v>
      </c>
      <c r="N78" s="21"/>
      <c r="O78" s="20"/>
    </row>
    <row r="79" spans="1:15" ht="14.1" customHeight="1" x14ac:dyDescent="0.25">
      <c r="A79" s="18" t="s">
        <v>33</v>
      </c>
      <c r="B79" s="19" t="s">
        <v>60</v>
      </c>
      <c r="C79" s="20">
        <v>80747</v>
      </c>
      <c r="D79" s="20">
        <v>58160</v>
      </c>
      <c r="E79" s="20">
        <v>36558</v>
      </c>
      <c r="F79" s="20">
        <v>3551</v>
      </c>
      <c r="G79" s="22">
        <v>166</v>
      </c>
      <c r="H79" s="22">
        <v>296</v>
      </c>
      <c r="I79" s="20">
        <v>15908</v>
      </c>
      <c r="J79" s="20">
        <v>1344</v>
      </c>
      <c r="K79" s="20">
        <v>1018</v>
      </c>
      <c r="L79" s="20">
        <v>22380</v>
      </c>
      <c r="M79" s="20">
        <v>207</v>
      </c>
      <c r="N79" s="21"/>
      <c r="O79" s="20"/>
    </row>
    <row r="80" spans="1:15" ht="14.1" customHeight="1" x14ac:dyDescent="0.25">
      <c r="A80" s="18" t="s">
        <v>33</v>
      </c>
      <c r="B80" s="19" t="s">
        <v>61</v>
      </c>
      <c r="C80" s="20">
        <v>53964</v>
      </c>
      <c r="D80" s="20">
        <v>37735</v>
      </c>
      <c r="E80" s="20">
        <v>23442</v>
      </c>
      <c r="F80" s="20">
        <v>2567</v>
      </c>
      <c r="G80" s="22">
        <v>119</v>
      </c>
      <c r="H80" s="22">
        <v>201</v>
      </c>
      <c r="I80" s="20">
        <v>10172</v>
      </c>
      <c r="J80" s="22">
        <v>957</v>
      </c>
      <c r="K80" s="22">
        <v>734</v>
      </c>
      <c r="L80" s="20">
        <v>16081</v>
      </c>
      <c r="M80" s="20">
        <v>148</v>
      </c>
      <c r="N80" s="21"/>
      <c r="O80" s="20"/>
    </row>
    <row r="81" spans="1:15" ht="14.1" customHeight="1" x14ac:dyDescent="0.25">
      <c r="A81" s="18" t="s">
        <v>33</v>
      </c>
      <c r="B81" s="18" t="s">
        <v>62</v>
      </c>
      <c r="C81" s="20">
        <v>52606</v>
      </c>
      <c r="D81" s="20">
        <v>33231</v>
      </c>
      <c r="E81" s="20">
        <v>19827</v>
      </c>
      <c r="F81" s="20">
        <v>2554</v>
      </c>
      <c r="G81" s="22">
        <v>121</v>
      </c>
      <c r="H81" s="22">
        <v>221</v>
      </c>
      <c r="I81" s="20">
        <v>9272</v>
      </c>
      <c r="J81" s="22">
        <v>892</v>
      </c>
      <c r="K81" s="22">
        <v>768</v>
      </c>
      <c r="L81" s="20">
        <v>19152</v>
      </c>
      <c r="M81" s="20">
        <v>223</v>
      </c>
      <c r="N81" s="21"/>
      <c r="O81" s="20"/>
    </row>
    <row r="82" spans="1:15" ht="14.1" customHeight="1" x14ac:dyDescent="0.25">
      <c r="A82" s="18" t="s">
        <v>34</v>
      </c>
      <c r="B82" s="19" t="s">
        <v>58</v>
      </c>
      <c r="C82" s="20">
        <v>270138</v>
      </c>
      <c r="D82" s="20">
        <v>189803</v>
      </c>
      <c r="E82" s="20">
        <v>114554</v>
      </c>
      <c r="F82" s="20">
        <v>22267</v>
      </c>
      <c r="G82" s="20">
        <v>5312</v>
      </c>
      <c r="H82" s="20">
        <v>3460</v>
      </c>
      <c r="I82" s="20">
        <v>36904</v>
      </c>
      <c r="J82" s="20">
        <v>3901</v>
      </c>
      <c r="K82" s="20">
        <v>5286</v>
      </c>
      <c r="L82" s="20">
        <v>79756</v>
      </c>
      <c r="M82" s="22">
        <v>579</v>
      </c>
      <c r="N82" s="21">
        <f>(D82+D83+D84+D85+D86)/(C82+C83+C84+C85+C86)</f>
        <v>0.69187761137155879</v>
      </c>
      <c r="O82" s="22">
        <f>_xlfn.RANK.EQ(N82,N$12:N$167,0)</f>
        <v>23</v>
      </c>
    </row>
    <row r="83" spans="1:15" ht="14.1" customHeight="1" x14ac:dyDescent="0.25">
      <c r="A83" s="18" t="s">
        <v>34</v>
      </c>
      <c r="B83" s="19" t="s">
        <v>59</v>
      </c>
      <c r="C83" s="20">
        <v>200542</v>
      </c>
      <c r="D83" s="20">
        <v>141405</v>
      </c>
      <c r="E83" s="20">
        <v>83942</v>
      </c>
      <c r="F83" s="20">
        <v>15045</v>
      </c>
      <c r="G83" s="20">
        <v>3718</v>
      </c>
      <c r="H83" s="20">
        <v>2639</v>
      </c>
      <c r="I83" s="20">
        <v>31021</v>
      </c>
      <c r="J83" s="20">
        <v>2667</v>
      </c>
      <c r="K83" s="20">
        <v>3685</v>
      </c>
      <c r="L83" s="20">
        <v>58704</v>
      </c>
      <c r="M83" s="22">
        <v>433</v>
      </c>
      <c r="N83" s="21"/>
      <c r="O83" s="22"/>
    </row>
    <row r="84" spans="1:15" ht="14.1" customHeight="1" x14ac:dyDescent="0.25">
      <c r="A84" s="18" t="s">
        <v>34</v>
      </c>
      <c r="B84" s="19" t="s">
        <v>60</v>
      </c>
      <c r="C84" s="20">
        <v>129423</v>
      </c>
      <c r="D84" s="20">
        <v>91165</v>
      </c>
      <c r="E84" s="20">
        <v>52715</v>
      </c>
      <c r="F84" s="20">
        <v>9511</v>
      </c>
      <c r="G84" s="20">
        <v>2260</v>
      </c>
      <c r="H84" s="20">
        <v>1653</v>
      </c>
      <c r="I84" s="20">
        <v>21757</v>
      </c>
      <c r="J84" s="20">
        <v>1680</v>
      </c>
      <c r="K84" s="20">
        <v>2413</v>
      </c>
      <c r="L84" s="20">
        <v>38013</v>
      </c>
      <c r="M84" s="22">
        <v>245</v>
      </c>
      <c r="N84" s="21"/>
      <c r="O84" s="22"/>
    </row>
    <row r="85" spans="1:15" ht="14.1" customHeight="1" x14ac:dyDescent="0.25">
      <c r="A85" s="18" t="s">
        <v>34</v>
      </c>
      <c r="B85" s="19" t="s">
        <v>61</v>
      </c>
      <c r="C85" s="20">
        <v>78893</v>
      </c>
      <c r="D85" s="20">
        <v>53285</v>
      </c>
      <c r="E85" s="20">
        <v>30537</v>
      </c>
      <c r="F85" s="20">
        <v>5797</v>
      </c>
      <c r="G85" s="20">
        <v>1416</v>
      </c>
      <c r="H85" s="20">
        <v>1179</v>
      </c>
      <c r="I85" s="20">
        <v>12475</v>
      </c>
      <c r="J85" s="20">
        <v>1031</v>
      </c>
      <c r="K85" s="20">
        <v>1374</v>
      </c>
      <c r="L85" s="20">
        <v>25404</v>
      </c>
      <c r="M85" s="22">
        <v>204</v>
      </c>
      <c r="N85" s="21"/>
      <c r="O85" s="22"/>
    </row>
    <row r="86" spans="1:15" ht="14.1" customHeight="1" x14ac:dyDescent="0.25">
      <c r="A86" s="18" t="s">
        <v>34</v>
      </c>
      <c r="B86" s="18" t="s">
        <v>62</v>
      </c>
      <c r="C86" s="20">
        <v>66302</v>
      </c>
      <c r="D86" s="20">
        <v>39997</v>
      </c>
      <c r="E86" s="20">
        <v>21312</v>
      </c>
      <c r="F86" s="20">
        <v>4735</v>
      </c>
      <c r="G86" s="20">
        <v>1046</v>
      </c>
      <c r="H86" s="22">
        <v>888</v>
      </c>
      <c r="I86" s="20">
        <v>10370</v>
      </c>
      <c r="J86" s="22">
        <v>834</v>
      </c>
      <c r="K86" s="20">
        <v>1176</v>
      </c>
      <c r="L86" s="20">
        <v>26115</v>
      </c>
      <c r="M86" s="22">
        <v>190</v>
      </c>
      <c r="N86" s="21"/>
      <c r="O86" s="22"/>
    </row>
    <row r="87" spans="1:15" ht="14.1" customHeight="1" x14ac:dyDescent="0.25">
      <c r="A87" s="18" t="s">
        <v>35</v>
      </c>
      <c r="B87" s="19" t="s">
        <v>58</v>
      </c>
      <c r="C87" s="20">
        <v>96347</v>
      </c>
      <c r="D87" s="20">
        <v>54025</v>
      </c>
      <c r="E87" s="20">
        <v>25416</v>
      </c>
      <c r="F87" s="20">
        <v>8245</v>
      </c>
      <c r="G87" s="22">
        <v>171</v>
      </c>
      <c r="H87" s="22">
        <v>212</v>
      </c>
      <c r="I87" s="20">
        <v>18781</v>
      </c>
      <c r="J87" s="22">
        <v>799</v>
      </c>
      <c r="K87" s="22">
        <v>968</v>
      </c>
      <c r="L87" s="20">
        <v>42055</v>
      </c>
      <c r="M87" s="20">
        <v>267</v>
      </c>
      <c r="N87" s="21">
        <f>(D87+D88+D89+D90+D91)/(C87+C88+C89+C90+C91)</f>
        <v>0.53816861494863621</v>
      </c>
      <c r="O87" s="20">
        <f>_xlfn.RANK.EQ(N87,N$12:N$167,0)</f>
        <v>31</v>
      </c>
    </row>
    <row r="88" spans="1:15" ht="14.1" customHeight="1" x14ac:dyDescent="0.25">
      <c r="A88" s="18" t="s">
        <v>35</v>
      </c>
      <c r="B88" s="19" t="s">
        <v>59</v>
      </c>
      <c r="C88" s="20">
        <v>83990</v>
      </c>
      <c r="D88" s="20">
        <v>45789</v>
      </c>
      <c r="E88" s="20">
        <v>20917</v>
      </c>
      <c r="F88" s="20">
        <v>6880</v>
      </c>
      <c r="G88" s="22">
        <v>148</v>
      </c>
      <c r="H88" s="22">
        <v>184</v>
      </c>
      <c r="I88" s="20">
        <v>16598</v>
      </c>
      <c r="J88" s="22">
        <v>603</v>
      </c>
      <c r="K88" s="22">
        <v>937</v>
      </c>
      <c r="L88" s="20">
        <v>37962</v>
      </c>
      <c r="M88" s="20">
        <v>239</v>
      </c>
      <c r="N88" s="21"/>
      <c r="O88" s="20"/>
    </row>
    <row r="89" spans="1:15" ht="14.1" customHeight="1" x14ac:dyDescent="0.25">
      <c r="A89" s="18" t="s">
        <v>35</v>
      </c>
      <c r="B89" s="19" t="s">
        <v>60</v>
      </c>
      <c r="C89" s="20">
        <v>58813</v>
      </c>
      <c r="D89" s="20">
        <v>32291</v>
      </c>
      <c r="E89" s="20">
        <v>14437</v>
      </c>
      <c r="F89" s="20">
        <v>5088</v>
      </c>
      <c r="G89" s="22">
        <v>125</v>
      </c>
      <c r="H89" s="22">
        <v>110</v>
      </c>
      <c r="I89" s="20">
        <v>11703</v>
      </c>
      <c r="J89" s="22">
        <v>418</v>
      </c>
      <c r="K89" s="22">
        <v>769</v>
      </c>
      <c r="L89" s="20">
        <v>26352</v>
      </c>
      <c r="M89" s="20">
        <v>170</v>
      </c>
      <c r="N89" s="21"/>
      <c r="O89" s="20"/>
    </row>
    <row r="90" spans="1:15" ht="14.1" customHeight="1" x14ac:dyDescent="0.25">
      <c r="A90" s="18" t="s">
        <v>35</v>
      </c>
      <c r="B90" s="19" t="s">
        <v>61</v>
      </c>
      <c r="C90" s="20">
        <v>40032</v>
      </c>
      <c r="D90" s="20">
        <v>20834</v>
      </c>
      <c r="E90" s="20">
        <v>9347</v>
      </c>
      <c r="F90" s="20">
        <v>3502</v>
      </c>
      <c r="G90" s="22">
        <v>77</v>
      </c>
      <c r="H90" s="22">
        <v>69</v>
      </c>
      <c r="I90" s="20">
        <v>7202</v>
      </c>
      <c r="J90" s="22">
        <v>299</v>
      </c>
      <c r="K90" s="22">
        <v>550</v>
      </c>
      <c r="L90" s="20">
        <v>19064</v>
      </c>
      <c r="M90" s="20">
        <v>134</v>
      </c>
      <c r="N90" s="21"/>
      <c r="O90" s="20"/>
    </row>
    <row r="91" spans="1:15" ht="14.1" customHeight="1" x14ac:dyDescent="0.25">
      <c r="A91" s="18" t="s">
        <v>35</v>
      </c>
      <c r="B91" s="18" t="s">
        <v>62</v>
      </c>
      <c r="C91" s="20">
        <v>36994</v>
      </c>
      <c r="D91" s="20">
        <v>17217</v>
      </c>
      <c r="E91" s="20">
        <v>7394</v>
      </c>
      <c r="F91" s="20">
        <v>3139</v>
      </c>
      <c r="G91" s="22">
        <v>66</v>
      </c>
      <c r="H91" s="22">
        <v>70</v>
      </c>
      <c r="I91" s="20">
        <v>5891</v>
      </c>
      <c r="J91" s="22">
        <v>279</v>
      </c>
      <c r="K91" s="22">
        <v>573</v>
      </c>
      <c r="L91" s="20">
        <v>19657</v>
      </c>
      <c r="M91" s="20">
        <v>120</v>
      </c>
      <c r="N91" s="21"/>
      <c r="O91" s="20"/>
    </row>
    <row r="92" spans="1:15" ht="14.1" customHeight="1" x14ac:dyDescent="0.25">
      <c r="A92" s="18" t="s">
        <v>36</v>
      </c>
      <c r="B92" s="19" t="s">
        <v>58</v>
      </c>
      <c r="C92" s="20">
        <v>40104</v>
      </c>
      <c r="D92" s="20">
        <v>28872</v>
      </c>
      <c r="E92" s="20">
        <v>15536</v>
      </c>
      <c r="F92" s="20">
        <v>4608</v>
      </c>
      <c r="G92" s="22">
        <v>108</v>
      </c>
      <c r="H92" s="22">
        <v>285</v>
      </c>
      <c r="I92" s="20">
        <v>8123</v>
      </c>
      <c r="J92" s="22">
        <v>533</v>
      </c>
      <c r="K92" s="22">
        <v>270</v>
      </c>
      <c r="L92" s="20">
        <v>11179</v>
      </c>
      <c r="M92" s="22">
        <v>53</v>
      </c>
      <c r="N92" s="21">
        <f>(D92+D93+D94+D95+D96)/(C92+C93+C94+C95+C96)</f>
        <v>0.71798606305421886</v>
      </c>
      <c r="O92" s="22">
        <f>_xlfn.RANK.EQ(N92,N$12:N$167,0)</f>
        <v>21</v>
      </c>
    </row>
    <row r="93" spans="1:15" ht="14.1" customHeight="1" x14ac:dyDescent="0.25">
      <c r="A93" s="18" t="s">
        <v>36</v>
      </c>
      <c r="B93" s="19" t="s">
        <v>59</v>
      </c>
      <c r="C93" s="20">
        <v>32988</v>
      </c>
      <c r="D93" s="20">
        <v>23974</v>
      </c>
      <c r="E93" s="20">
        <v>12802</v>
      </c>
      <c r="F93" s="20">
        <v>3647</v>
      </c>
      <c r="G93" s="22">
        <v>92</v>
      </c>
      <c r="H93" s="22">
        <v>212</v>
      </c>
      <c r="I93" s="20">
        <v>7152</v>
      </c>
      <c r="J93" s="22">
        <v>344</v>
      </c>
      <c r="K93" s="22">
        <v>217</v>
      </c>
      <c r="L93" s="20">
        <v>8960</v>
      </c>
      <c r="M93" s="22">
        <v>54</v>
      </c>
      <c r="N93" s="21"/>
      <c r="O93" s="22"/>
    </row>
    <row r="94" spans="1:15" ht="14.1" customHeight="1" x14ac:dyDescent="0.25">
      <c r="A94" s="18" t="s">
        <v>36</v>
      </c>
      <c r="B94" s="19" t="s">
        <v>60</v>
      </c>
      <c r="C94" s="20">
        <v>23535</v>
      </c>
      <c r="D94" s="20">
        <v>17228</v>
      </c>
      <c r="E94" s="20">
        <v>9242</v>
      </c>
      <c r="F94" s="20">
        <v>2751</v>
      </c>
      <c r="G94" s="22">
        <v>59</v>
      </c>
      <c r="H94" s="22">
        <v>159</v>
      </c>
      <c r="I94" s="20">
        <v>5057</v>
      </c>
      <c r="J94" s="22">
        <v>229</v>
      </c>
      <c r="K94" s="22">
        <v>124</v>
      </c>
      <c r="L94" s="20">
        <v>6270</v>
      </c>
      <c r="M94" s="22">
        <v>37</v>
      </c>
      <c r="N94" s="21"/>
      <c r="O94" s="22"/>
    </row>
    <row r="95" spans="1:15" ht="14.1" customHeight="1" x14ac:dyDescent="0.25">
      <c r="A95" s="18" t="s">
        <v>36</v>
      </c>
      <c r="B95" s="19" t="s">
        <v>61</v>
      </c>
      <c r="C95" s="20">
        <v>14917</v>
      </c>
      <c r="D95" s="20">
        <v>10628</v>
      </c>
      <c r="E95" s="20">
        <v>5766</v>
      </c>
      <c r="F95" s="20">
        <v>1770</v>
      </c>
      <c r="G95" s="22">
        <v>49</v>
      </c>
      <c r="H95" s="22">
        <v>104</v>
      </c>
      <c r="I95" s="20">
        <v>2904</v>
      </c>
      <c r="J95" s="22">
        <v>151</v>
      </c>
      <c r="K95" s="22">
        <v>86</v>
      </c>
      <c r="L95" s="20">
        <v>4258</v>
      </c>
      <c r="M95" s="22">
        <v>31</v>
      </c>
      <c r="N95" s="21"/>
      <c r="O95" s="22"/>
    </row>
    <row r="96" spans="1:15" ht="14.1" customHeight="1" x14ac:dyDescent="0.25">
      <c r="A96" s="18" t="s">
        <v>36</v>
      </c>
      <c r="B96" s="18" t="s">
        <v>62</v>
      </c>
      <c r="C96" s="20">
        <v>12730</v>
      </c>
      <c r="D96" s="20">
        <v>8525</v>
      </c>
      <c r="E96" s="20">
        <v>4484</v>
      </c>
      <c r="F96" s="20">
        <v>1581</v>
      </c>
      <c r="G96" s="22">
        <v>42</v>
      </c>
      <c r="H96" s="22">
        <v>119</v>
      </c>
      <c r="I96" s="20">
        <v>2254</v>
      </c>
      <c r="J96" s="22">
        <v>148</v>
      </c>
      <c r="K96" s="22">
        <v>74</v>
      </c>
      <c r="L96" s="20">
        <v>4178</v>
      </c>
      <c r="M96" s="22">
        <v>27</v>
      </c>
      <c r="N96" s="21"/>
      <c r="O96" s="22"/>
    </row>
    <row r="97" spans="1:15" ht="14.1" customHeight="1" x14ac:dyDescent="0.25">
      <c r="A97" s="18" t="s">
        <v>37</v>
      </c>
      <c r="B97" s="19" t="s">
        <v>58</v>
      </c>
      <c r="C97" s="20">
        <v>25368</v>
      </c>
      <c r="D97" s="20">
        <v>21351</v>
      </c>
      <c r="E97" s="20">
        <v>9921</v>
      </c>
      <c r="F97" s="20">
        <v>3608</v>
      </c>
      <c r="G97" s="22">
        <v>133</v>
      </c>
      <c r="H97" s="22">
        <v>81</v>
      </c>
      <c r="I97" s="20">
        <v>7956</v>
      </c>
      <c r="J97" s="22">
        <v>180</v>
      </c>
      <c r="K97" s="22">
        <v>200</v>
      </c>
      <c r="L97" s="20">
        <v>3976</v>
      </c>
      <c r="M97" s="20">
        <v>41</v>
      </c>
      <c r="N97" s="21">
        <f>(D97+D98+D99+D100+D101)/(C97+C98+C99+C100+C101)</f>
        <v>0.8440159333695455</v>
      </c>
      <c r="O97" s="20">
        <f>_xlfn.RANK.EQ(N97,N$12:N$167,0)</f>
        <v>6</v>
      </c>
    </row>
    <row r="98" spans="1:15" ht="14.1" customHeight="1" x14ac:dyDescent="0.25">
      <c r="A98" s="18" t="s">
        <v>37</v>
      </c>
      <c r="B98" s="19" t="s">
        <v>59</v>
      </c>
      <c r="C98" s="20">
        <v>21066</v>
      </c>
      <c r="D98" s="20">
        <v>17926</v>
      </c>
      <c r="E98" s="20">
        <v>8384</v>
      </c>
      <c r="F98" s="20">
        <v>3030</v>
      </c>
      <c r="G98" s="22">
        <v>85</v>
      </c>
      <c r="H98" s="22">
        <v>56</v>
      </c>
      <c r="I98" s="20">
        <v>6734</v>
      </c>
      <c r="J98" s="22">
        <v>91</v>
      </c>
      <c r="K98" s="22">
        <v>132</v>
      </c>
      <c r="L98" s="20">
        <v>3114</v>
      </c>
      <c r="M98" s="20">
        <v>26</v>
      </c>
      <c r="N98" s="21"/>
      <c r="O98" s="20"/>
    </row>
    <row r="99" spans="1:15" ht="14.1" customHeight="1" x14ac:dyDescent="0.25">
      <c r="A99" s="18" t="s">
        <v>37</v>
      </c>
      <c r="B99" s="19" t="s">
        <v>60</v>
      </c>
      <c r="C99" s="20">
        <v>13928</v>
      </c>
      <c r="D99" s="20">
        <v>11900</v>
      </c>
      <c r="E99" s="20">
        <v>5627</v>
      </c>
      <c r="F99" s="20">
        <v>2127</v>
      </c>
      <c r="G99" s="22">
        <v>59</v>
      </c>
      <c r="H99" s="22">
        <v>35</v>
      </c>
      <c r="I99" s="20">
        <v>4354</v>
      </c>
      <c r="J99" s="22">
        <v>57</v>
      </c>
      <c r="K99" s="22">
        <v>95</v>
      </c>
      <c r="L99" s="20">
        <v>2010</v>
      </c>
      <c r="M99" s="20">
        <v>18</v>
      </c>
      <c r="N99" s="21"/>
      <c r="O99" s="20"/>
    </row>
    <row r="100" spans="1:15" ht="14.1" customHeight="1" x14ac:dyDescent="0.25">
      <c r="A100" s="18" t="s">
        <v>37</v>
      </c>
      <c r="B100" s="19" t="s">
        <v>61</v>
      </c>
      <c r="C100" s="20">
        <v>8690</v>
      </c>
      <c r="D100" s="20">
        <v>7385</v>
      </c>
      <c r="E100" s="20">
        <v>3450</v>
      </c>
      <c r="F100" s="20">
        <v>1490</v>
      </c>
      <c r="G100" s="22">
        <v>49</v>
      </c>
      <c r="H100" s="22">
        <v>23</v>
      </c>
      <c r="I100" s="20">
        <v>2541</v>
      </c>
      <c r="J100" s="22">
        <v>39</v>
      </c>
      <c r="K100" s="22">
        <v>76</v>
      </c>
      <c r="L100" s="20">
        <v>1297</v>
      </c>
      <c r="M100" s="20">
        <v>8</v>
      </c>
      <c r="N100" s="21"/>
      <c r="O100" s="20"/>
    </row>
    <row r="101" spans="1:15" ht="14.1" customHeight="1" x14ac:dyDescent="0.25">
      <c r="A101" s="18" t="s">
        <v>37</v>
      </c>
      <c r="B101" s="18" t="s">
        <v>62</v>
      </c>
      <c r="C101" s="20">
        <v>8270</v>
      </c>
      <c r="D101" s="20">
        <v>6699</v>
      </c>
      <c r="E101" s="20">
        <v>3028</v>
      </c>
      <c r="F101" s="20">
        <v>1339</v>
      </c>
      <c r="G101" s="22">
        <v>51</v>
      </c>
      <c r="H101" s="22">
        <v>15</v>
      </c>
      <c r="I101" s="20">
        <v>2355</v>
      </c>
      <c r="J101" s="22">
        <v>56</v>
      </c>
      <c r="K101" s="22">
        <v>91</v>
      </c>
      <c r="L101" s="20">
        <v>1557</v>
      </c>
      <c r="M101" s="20">
        <v>14</v>
      </c>
      <c r="N101" s="21"/>
      <c r="O101" s="20"/>
    </row>
    <row r="102" spans="1:15" ht="14.1" customHeight="1" x14ac:dyDescent="0.25">
      <c r="A102" s="18" t="s">
        <v>38</v>
      </c>
      <c r="B102" s="19" t="s">
        <v>58</v>
      </c>
      <c r="C102" s="20">
        <v>96803</v>
      </c>
      <c r="D102" s="20">
        <v>84815</v>
      </c>
      <c r="E102" s="20">
        <v>66571</v>
      </c>
      <c r="F102" s="20">
        <v>3804</v>
      </c>
      <c r="G102" s="22">
        <v>875</v>
      </c>
      <c r="H102" s="22">
        <v>598</v>
      </c>
      <c r="I102" s="20">
        <v>8229</v>
      </c>
      <c r="J102" s="20">
        <v>3651</v>
      </c>
      <c r="K102" s="20">
        <v>2655</v>
      </c>
      <c r="L102" s="20">
        <v>10930</v>
      </c>
      <c r="M102" s="22">
        <v>1058</v>
      </c>
      <c r="N102" s="21">
        <f>(D102+D103+D104+D105+D106)/(C102+C103+C104+C105+C106)</f>
        <v>0.87516337727681481</v>
      </c>
      <c r="O102" s="22">
        <f>_xlfn.RANK.EQ(N102,N$12:N$167,0)</f>
        <v>2</v>
      </c>
    </row>
    <row r="103" spans="1:15" ht="14.1" customHeight="1" x14ac:dyDescent="0.25">
      <c r="A103" s="18" t="s">
        <v>38</v>
      </c>
      <c r="B103" s="19" t="s">
        <v>59</v>
      </c>
      <c r="C103" s="20">
        <v>75631</v>
      </c>
      <c r="D103" s="20">
        <v>66719</v>
      </c>
      <c r="E103" s="20">
        <v>51975</v>
      </c>
      <c r="F103" s="20">
        <v>3134</v>
      </c>
      <c r="G103" s="22">
        <v>570</v>
      </c>
      <c r="H103" s="22">
        <v>495</v>
      </c>
      <c r="I103" s="20">
        <v>7455</v>
      </c>
      <c r="J103" s="20">
        <v>2480</v>
      </c>
      <c r="K103" s="20">
        <v>1781</v>
      </c>
      <c r="L103" s="20">
        <v>8180</v>
      </c>
      <c r="M103" s="22">
        <v>732</v>
      </c>
      <c r="N103" s="21"/>
      <c r="O103" s="22"/>
    </row>
    <row r="104" spans="1:15" ht="14.1" customHeight="1" x14ac:dyDescent="0.25">
      <c r="A104" s="18" t="s">
        <v>38</v>
      </c>
      <c r="B104" s="19" t="s">
        <v>60</v>
      </c>
      <c r="C104" s="20">
        <v>48049</v>
      </c>
      <c r="D104" s="20">
        <v>42484</v>
      </c>
      <c r="E104" s="20">
        <v>32808</v>
      </c>
      <c r="F104" s="20">
        <v>2312</v>
      </c>
      <c r="G104" s="22">
        <v>344</v>
      </c>
      <c r="H104" s="22">
        <v>271</v>
      </c>
      <c r="I104" s="20">
        <v>4734</v>
      </c>
      <c r="J104" s="20">
        <v>1718</v>
      </c>
      <c r="K104" s="20">
        <v>1108</v>
      </c>
      <c r="L104" s="20">
        <v>5159</v>
      </c>
      <c r="M104" s="22">
        <v>406</v>
      </c>
      <c r="N104" s="21"/>
      <c r="O104" s="22"/>
    </row>
    <row r="105" spans="1:15" ht="14.1" customHeight="1" x14ac:dyDescent="0.25">
      <c r="A105" s="18" t="s">
        <v>38</v>
      </c>
      <c r="B105" s="19" t="s">
        <v>61</v>
      </c>
      <c r="C105" s="20">
        <v>30455</v>
      </c>
      <c r="D105" s="20">
        <v>26568</v>
      </c>
      <c r="E105" s="20">
        <v>20185</v>
      </c>
      <c r="F105" s="20">
        <v>1582</v>
      </c>
      <c r="G105" s="22">
        <v>219</v>
      </c>
      <c r="H105" s="22">
        <v>174</v>
      </c>
      <c r="I105" s="20">
        <v>2987</v>
      </c>
      <c r="J105" s="20">
        <v>1139</v>
      </c>
      <c r="K105" s="22">
        <v>782</v>
      </c>
      <c r="L105" s="20">
        <v>3622</v>
      </c>
      <c r="M105" s="22">
        <v>265</v>
      </c>
      <c r="N105" s="21"/>
      <c r="O105" s="22"/>
    </row>
    <row r="106" spans="1:15" ht="14.1" customHeight="1" x14ac:dyDescent="0.25">
      <c r="A106" s="18" t="s">
        <v>38</v>
      </c>
      <c r="B106" s="18" t="s">
        <v>62</v>
      </c>
      <c r="C106" s="20">
        <v>23733</v>
      </c>
      <c r="D106" s="20">
        <v>19796</v>
      </c>
      <c r="E106" s="20">
        <v>14352</v>
      </c>
      <c r="F106" s="20">
        <v>1373</v>
      </c>
      <c r="G106" s="22">
        <v>170</v>
      </c>
      <c r="H106" s="22">
        <v>124</v>
      </c>
      <c r="I106" s="20">
        <v>2589</v>
      </c>
      <c r="J106" s="22">
        <v>905</v>
      </c>
      <c r="K106" s="22">
        <v>641</v>
      </c>
      <c r="L106" s="20">
        <v>3706</v>
      </c>
      <c r="M106" s="22">
        <v>231</v>
      </c>
      <c r="N106" s="21"/>
      <c r="O106" s="22"/>
    </row>
    <row r="107" spans="1:15" ht="14.1" customHeight="1" x14ac:dyDescent="0.25">
      <c r="A107" s="18" t="s">
        <v>39</v>
      </c>
      <c r="B107" s="19" t="s">
        <v>58</v>
      </c>
      <c r="C107" s="20">
        <v>90363</v>
      </c>
      <c r="D107" s="20">
        <v>51309</v>
      </c>
      <c r="E107" s="20">
        <v>15017</v>
      </c>
      <c r="F107" s="20">
        <v>6827</v>
      </c>
      <c r="G107" s="22">
        <v>225</v>
      </c>
      <c r="H107" s="20">
        <v>1386</v>
      </c>
      <c r="I107" s="20">
        <v>27161</v>
      </c>
      <c r="J107" s="22">
        <v>475</v>
      </c>
      <c r="K107" s="22">
        <v>752</v>
      </c>
      <c r="L107" s="20">
        <v>38768</v>
      </c>
      <c r="M107" s="20">
        <v>286</v>
      </c>
      <c r="N107" s="21">
        <f>(D107+D108+D109+D110+D111)/(C107+C108+C109+C110+C111)</f>
        <v>0.55026901785684135</v>
      </c>
      <c r="O107" s="20">
        <f>_xlfn.RANK.EQ(N107,N$12:N$167,0)</f>
        <v>29</v>
      </c>
    </row>
    <row r="108" spans="1:15" ht="14.1" customHeight="1" x14ac:dyDescent="0.25">
      <c r="A108" s="18" t="s">
        <v>39</v>
      </c>
      <c r="B108" s="19" t="s">
        <v>59</v>
      </c>
      <c r="C108" s="20">
        <v>80884</v>
      </c>
      <c r="D108" s="20">
        <v>44908</v>
      </c>
      <c r="E108" s="20">
        <v>13382</v>
      </c>
      <c r="F108" s="20">
        <v>5351</v>
      </c>
      <c r="G108" s="22">
        <v>168</v>
      </c>
      <c r="H108" s="20">
        <v>1071</v>
      </c>
      <c r="I108" s="20">
        <v>24295</v>
      </c>
      <c r="J108" s="22">
        <v>385</v>
      </c>
      <c r="K108" s="22">
        <v>735</v>
      </c>
      <c r="L108" s="20">
        <v>35654</v>
      </c>
      <c r="M108" s="20">
        <v>322</v>
      </c>
      <c r="N108" s="21"/>
      <c r="O108" s="20"/>
    </row>
    <row r="109" spans="1:15" ht="14.1" customHeight="1" x14ac:dyDescent="0.25">
      <c r="A109" s="18" t="s">
        <v>39</v>
      </c>
      <c r="B109" s="19" t="s">
        <v>60</v>
      </c>
      <c r="C109" s="20">
        <v>55599</v>
      </c>
      <c r="D109" s="20">
        <v>31200</v>
      </c>
      <c r="E109" s="20">
        <v>9480</v>
      </c>
      <c r="F109" s="20">
        <v>3817</v>
      </c>
      <c r="G109" s="22">
        <v>108</v>
      </c>
      <c r="H109" s="22">
        <v>709</v>
      </c>
      <c r="I109" s="20">
        <v>16696</v>
      </c>
      <c r="J109" s="22">
        <v>257</v>
      </c>
      <c r="K109" s="22">
        <v>505</v>
      </c>
      <c r="L109" s="20">
        <v>24211</v>
      </c>
      <c r="M109" s="20">
        <v>188</v>
      </c>
      <c r="N109" s="21"/>
      <c r="O109" s="20"/>
    </row>
    <row r="110" spans="1:15" ht="14.1" customHeight="1" x14ac:dyDescent="0.25">
      <c r="A110" s="18" t="s">
        <v>39</v>
      </c>
      <c r="B110" s="19" t="s">
        <v>61</v>
      </c>
      <c r="C110" s="20">
        <v>35768</v>
      </c>
      <c r="D110" s="20">
        <v>19071</v>
      </c>
      <c r="E110" s="20">
        <v>5868</v>
      </c>
      <c r="F110" s="20">
        <v>2494</v>
      </c>
      <c r="G110" s="22">
        <v>81</v>
      </c>
      <c r="H110" s="22">
        <v>413</v>
      </c>
      <c r="I110" s="20">
        <v>9931</v>
      </c>
      <c r="J110" s="22">
        <v>199</v>
      </c>
      <c r="K110" s="22">
        <v>299</v>
      </c>
      <c r="L110" s="20">
        <v>16566</v>
      </c>
      <c r="M110" s="20">
        <v>131</v>
      </c>
      <c r="N110" s="21"/>
      <c r="O110" s="20"/>
    </row>
    <row r="111" spans="1:15" ht="14.1" customHeight="1" x14ac:dyDescent="0.25">
      <c r="A111" s="18" t="s">
        <v>39</v>
      </c>
      <c r="B111" s="18" t="s">
        <v>62</v>
      </c>
      <c r="C111" s="20">
        <v>33463</v>
      </c>
      <c r="D111" s="20">
        <v>16434</v>
      </c>
      <c r="E111" s="20">
        <v>5177</v>
      </c>
      <c r="F111" s="20">
        <v>2186</v>
      </c>
      <c r="G111" s="22">
        <v>77</v>
      </c>
      <c r="H111" s="22">
        <v>380</v>
      </c>
      <c r="I111" s="20">
        <v>8249</v>
      </c>
      <c r="J111" s="22">
        <v>216</v>
      </c>
      <c r="K111" s="22">
        <v>326</v>
      </c>
      <c r="L111" s="20">
        <v>16889</v>
      </c>
      <c r="M111" s="20">
        <v>140</v>
      </c>
      <c r="N111" s="21"/>
      <c r="O111" s="20"/>
    </row>
    <row r="112" spans="1:15" ht="14.1" customHeight="1" x14ac:dyDescent="0.25">
      <c r="A112" s="18" t="s">
        <v>40</v>
      </c>
      <c r="B112" s="19" t="s">
        <v>58</v>
      </c>
      <c r="C112" s="20">
        <v>115990</v>
      </c>
      <c r="D112" s="20">
        <v>65262</v>
      </c>
      <c r="E112" s="20">
        <v>30432</v>
      </c>
      <c r="F112" s="20">
        <v>5986</v>
      </c>
      <c r="G112" s="20">
        <v>2380</v>
      </c>
      <c r="H112" s="22">
        <v>941</v>
      </c>
      <c r="I112" s="20">
        <v>23754</v>
      </c>
      <c r="J112" s="22">
        <v>944</v>
      </c>
      <c r="K112" s="20">
        <v>1403</v>
      </c>
      <c r="L112" s="20">
        <v>50447</v>
      </c>
      <c r="M112" s="22">
        <v>281</v>
      </c>
      <c r="N112" s="21">
        <f>(D112+D113+D114+D115+D116)/(C112+C113+C114+C115+C116)</f>
        <v>0.5497717597720071</v>
      </c>
      <c r="O112" s="22">
        <f>_xlfn.RANK.EQ(N112,N$12:N$167,0)</f>
        <v>30</v>
      </c>
    </row>
    <row r="113" spans="1:15" ht="14.1" customHeight="1" x14ac:dyDescent="0.25">
      <c r="A113" s="18" t="s">
        <v>40</v>
      </c>
      <c r="B113" s="19" t="s">
        <v>59</v>
      </c>
      <c r="C113" s="20">
        <v>96685</v>
      </c>
      <c r="D113" s="20">
        <v>53915</v>
      </c>
      <c r="E113" s="20">
        <v>24214</v>
      </c>
      <c r="F113" s="20">
        <v>4751</v>
      </c>
      <c r="G113" s="20">
        <v>1998</v>
      </c>
      <c r="H113" s="22">
        <v>680</v>
      </c>
      <c r="I113" s="20">
        <v>20838</v>
      </c>
      <c r="J113" s="22">
        <v>760</v>
      </c>
      <c r="K113" s="20">
        <v>1128</v>
      </c>
      <c r="L113" s="20">
        <v>42493</v>
      </c>
      <c r="M113" s="22">
        <v>277</v>
      </c>
      <c r="N113" s="21"/>
      <c r="O113" s="22"/>
    </row>
    <row r="114" spans="1:15" ht="14.1" customHeight="1" x14ac:dyDescent="0.25">
      <c r="A114" s="18" t="s">
        <v>40</v>
      </c>
      <c r="B114" s="19" t="s">
        <v>60</v>
      </c>
      <c r="C114" s="20">
        <v>67019</v>
      </c>
      <c r="D114" s="20">
        <v>37521</v>
      </c>
      <c r="E114" s="20">
        <v>17005</v>
      </c>
      <c r="F114" s="20">
        <v>3324</v>
      </c>
      <c r="G114" s="20">
        <v>1408</v>
      </c>
      <c r="H114" s="22">
        <v>504</v>
      </c>
      <c r="I114" s="20">
        <v>14358</v>
      </c>
      <c r="J114" s="22">
        <v>471</v>
      </c>
      <c r="K114" s="22">
        <v>778</v>
      </c>
      <c r="L114" s="20">
        <v>29308</v>
      </c>
      <c r="M114" s="22">
        <v>190</v>
      </c>
      <c r="N114" s="21"/>
      <c r="O114" s="22"/>
    </row>
    <row r="115" spans="1:15" ht="14.1" customHeight="1" x14ac:dyDescent="0.25">
      <c r="A115" s="18" t="s">
        <v>40</v>
      </c>
      <c r="B115" s="19" t="s">
        <v>61</v>
      </c>
      <c r="C115" s="20">
        <v>43367</v>
      </c>
      <c r="D115" s="20">
        <v>23463</v>
      </c>
      <c r="E115" s="20">
        <v>11067</v>
      </c>
      <c r="F115" s="20">
        <v>2159</v>
      </c>
      <c r="G115" s="22">
        <v>903</v>
      </c>
      <c r="H115" s="22">
        <v>320</v>
      </c>
      <c r="I115" s="20">
        <v>8420</v>
      </c>
      <c r="J115" s="22">
        <v>323</v>
      </c>
      <c r="K115" s="22">
        <v>488</v>
      </c>
      <c r="L115" s="20">
        <v>19759</v>
      </c>
      <c r="M115" s="22">
        <v>145</v>
      </c>
      <c r="N115" s="21"/>
      <c r="O115" s="22"/>
    </row>
    <row r="116" spans="1:15" ht="14.1" customHeight="1" x14ac:dyDescent="0.25">
      <c r="A116" s="18" t="s">
        <v>40</v>
      </c>
      <c r="B116" s="18" t="s">
        <v>62</v>
      </c>
      <c r="C116" s="20">
        <v>40810</v>
      </c>
      <c r="D116" s="20">
        <v>19885</v>
      </c>
      <c r="E116" s="20">
        <v>9022</v>
      </c>
      <c r="F116" s="20">
        <v>1960</v>
      </c>
      <c r="G116" s="22">
        <v>713</v>
      </c>
      <c r="H116" s="22">
        <v>236</v>
      </c>
      <c r="I116" s="20">
        <v>7364</v>
      </c>
      <c r="J116" s="22">
        <v>316</v>
      </c>
      <c r="K116" s="22">
        <v>462</v>
      </c>
      <c r="L116" s="20">
        <v>20780</v>
      </c>
      <c r="M116" s="22">
        <v>145</v>
      </c>
      <c r="N116" s="21"/>
      <c r="O116" s="22"/>
    </row>
    <row r="117" spans="1:15" ht="14.1" customHeight="1" x14ac:dyDescent="0.25">
      <c r="A117" s="18" t="s">
        <v>63</v>
      </c>
      <c r="B117" s="19" t="s">
        <v>58</v>
      </c>
      <c r="C117" s="20">
        <v>31562</v>
      </c>
      <c r="D117" s="20">
        <v>24820</v>
      </c>
      <c r="E117" s="20">
        <v>13872</v>
      </c>
      <c r="F117" s="20">
        <v>2544</v>
      </c>
      <c r="G117" s="22">
        <v>66</v>
      </c>
      <c r="H117" s="22">
        <v>145</v>
      </c>
      <c r="I117" s="20">
        <v>7867</v>
      </c>
      <c r="J117" s="22">
        <v>588</v>
      </c>
      <c r="K117" s="22">
        <v>157</v>
      </c>
      <c r="L117" s="20">
        <v>6693</v>
      </c>
      <c r="M117" s="20">
        <v>49</v>
      </c>
      <c r="N117" s="21">
        <f>(D117+D118+D119+D120+D121)/(C117+C118+C119+C120+C121)</f>
        <v>0.77744940571795695</v>
      </c>
      <c r="O117" s="20">
        <f>_xlfn.RANK.EQ(N117,N$12:N$167,0)</f>
        <v>15</v>
      </c>
    </row>
    <row r="118" spans="1:15" ht="14.1" customHeight="1" x14ac:dyDescent="0.25">
      <c r="A118" s="18" t="s">
        <v>63</v>
      </c>
      <c r="B118" s="19" t="s">
        <v>59</v>
      </c>
      <c r="C118" s="20">
        <v>24701</v>
      </c>
      <c r="D118" s="20">
        <v>19530</v>
      </c>
      <c r="E118" s="20">
        <v>10308</v>
      </c>
      <c r="F118" s="20">
        <v>1931</v>
      </c>
      <c r="G118" s="22">
        <v>55</v>
      </c>
      <c r="H118" s="22">
        <v>151</v>
      </c>
      <c r="I118" s="20">
        <v>6889</v>
      </c>
      <c r="J118" s="22">
        <v>393</v>
      </c>
      <c r="K118" s="22">
        <v>132</v>
      </c>
      <c r="L118" s="20">
        <v>5129</v>
      </c>
      <c r="M118" s="20">
        <v>42</v>
      </c>
      <c r="N118" s="21"/>
      <c r="O118" s="20"/>
    </row>
    <row r="119" spans="1:15" ht="14.1" customHeight="1" x14ac:dyDescent="0.25">
      <c r="A119" s="18" t="s">
        <v>63</v>
      </c>
      <c r="B119" s="19" t="s">
        <v>60</v>
      </c>
      <c r="C119" s="20">
        <v>16494</v>
      </c>
      <c r="D119" s="20">
        <v>13064</v>
      </c>
      <c r="E119" s="20">
        <v>6621</v>
      </c>
      <c r="F119" s="20">
        <v>1251</v>
      </c>
      <c r="G119" s="22">
        <v>44</v>
      </c>
      <c r="H119" s="22">
        <v>82</v>
      </c>
      <c r="I119" s="20">
        <v>4929</v>
      </c>
      <c r="J119" s="22">
        <v>232</v>
      </c>
      <c r="K119" s="22">
        <v>111</v>
      </c>
      <c r="L119" s="20">
        <v>3396</v>
      </c>
      <c r="M119" s="20">
        <v>34</v>
      </c>
      <c r="N119" s="21"/>
      <c r="O119" s="20"/>
    </row>
    <row r="120" spans="1:15" ht="14.1" customHeight="1" x14ac:dyDescent="0.25">
      <c r="A120" s="18" t="s">
        <v>63</v>
      </c>
      <c r="B120" s="19" t="s">
        <v>61</v>
      </c>
      <c r="C120" s="20">
        <v>10760</v>
      </c>
      <c r="D120" s="20">
        <v>8223</v>
      </c>
      <c r="E120" s="20">
        <v>4114</v>
      </c>
      <c r="F120" s="22">
        <v>793</v>
      </c>
      <c r="G120" s="22">
        <v>24</v>
      </c>
      <c r="H120" s="22">
        <v>56</v>
      </c>
      <c r="I120" s="20">
        <v>3113</v>
      </c>
      <c r="J120" s="22">
        <v>174</v>
      </c>
      <c r="K120" s="22">
        <v>69</v>
      </c>
      <c r="L120" s="20">
        <v>2522</v>
      </c>
      <c r="M120" s="20">
        <v>15</v>
      </c>
      <c r="N120" s="21"/>
      <c r="O120" s="20"/>
    </row>
    <row r="121" spans="1:15" ht="14.1" customHeight="1" x14ac:dyDescent="0.25">
      <c r="A121" s="18" t="s">
        <v>63</v>
      </c>
      <c r="B121" s="18" t="s">
        <v>62</v>
      </c>
      <c r="C121" s="20">
        <v>9873</v>
      </c>
      <c r="D121" s="20">
        <v>6969</v>
      </c>
      <c r="E121" s="20">
        <v>3018</v>
      </c>
      <c r="F121" s="22">
        <v>776</v>
      </c>
      <c r="G121" s="22">
        <v>25</v>
      </c>
      <c r="H121" s="22">
        <v>54</v>
      </c>
      <c r="I121" s="20">
        <v>2971</v>
      </c>
      <c r="J121" s="22">
        <v>137</v>
      </c>
      <c r="K121" s="22">
        <v>85</v>
      </c>
      <c r="L121" s="20">
        <v>2877</v>
      </c>
      <c r="M121" s="20">
        <v>27</v>
      </c>
      <c r="N121" s="21"/>
      <c r="O121" s="20"/>
    </row>
    <row r="122" spans="1:15" ht="14.1" customHeight="1" x14ac:dyDescent="0.25">
      <c r="A122" s="18" t="s">
        <v>42</v>
      </c>
      <c r="B122" s="19" t="s">
        <v>58</v>
      </c>
      <c r="C122" s="20">
        <v>15430</v>
      </c>
      <c r="D122" s="20">
        <v>11535</v>
      </c>
      <c r="E122" s="20">
        <v>6190</v>
      </c>
      <c r="F122" s="20">
        <v>1738</v>
      </c>
      <c r="G122" s="22">
        <v>58</v>
      </c>
      <c r="H122" s="22">
        <v>184</v>
      </c>
      <c r="I122" s="20">
        <v>3185</v>
      </c>
      <c r="J122" s="22">
        <v>256</v>
      </c>
      <c r="K122" s="22">
        <v>104</v>
      </c>
      <c r="L122" s="20">
        <v>3781</v>
      </c>
      <c r="M122" s="22">
        <v>114</v>
      </c>
      <c r="N122" s="21">
        <f>(D122+D123+D124+D125+D126)/(C122+C123+C124+C125+C126)</f>
        <v>0.74756248892040422</v>
      </c>
      <c r="O122" s="22">
        <f>_xlfn.RANK.EQ(N122,N$12:N$167,0)</f>
        <v>19</v>
      </c>
    </row>
    <row r="123" spans="1:15" ht="14.1" customHeight="1" x14ac:dyDescent="0.25">
      <c r="A123" s="18" t="s">
        <v>42</v>
      </c>
      <c r="B123" s="19" t="s">
        <v>59</v>
      </c>
      <c r="C123" s="20">
        <v>10761</v>
      </c>
      <c r="D123" s="20">
        <v>8142</v>
      </c>
      <c r="E123" s="20">
        <v>4112</v>
      </c>
      <c r="F123" s="20">
        <v>1161</v>
      </c>
      <c r="G123" s="22">
        <v>27</v>
      </c>
      <c r="H123" s="22">
        <v>105</v>
      </c>
      <c r="I123" s="20">
        <v>2670</v>
      </c>
      <c r="J123" s="22">
        <v>133</v>
      </c>
      <c r="K123" s="22">
        <v>62</v>
      </c>
      <c r="L123" s="20">
        <v>2546</v>
      </c>
      <c r="M123" s="22">
        <v>73</v>
      </c>
      <c r="N123" s="21"/>
      <c r="O123" s="22"/>
    </row>
    <row r="124" spans="1:15" ht="14.1" customHeight="1" x14ac:dyDescent="0.25">
      <c r="A124" s="18" t="s">
        <v>42</v>
      </c>
      <c r="B124" s="19" t="s">
        <v>60</v>
      </c>
      <c r="C124" s="20">
        <v>6453</v>
      </c>
      <c r="D124" s="20">
        <v>4895</v>
      </c>
      <c r="E124" s="20">
        <v>2473</v>
      </c>
      <c r="F124" s="22">
        <v>715</v>
      </c>
      <c r="G124" s="22">
        <v>25</v>
      </c>
      <c r="H124" s="22">
        <v>67</v>
      </c>
      <c r="I124" s="20">
        <v>1582</v>
      </c>
      <c r="J124" s="22">
        <v>83</v>
      </c>
      <c r="K124" s="22">
        <v>40</v>
      </c>
      <c r="L124" s="20">
        <v>1518</v>
      </c>
      <c r="M124" s="22">
        <v>40</v>
      </c>
      <c r="N124" s="21"/>
      <c r="O124" s="22"/>
    </row>
    <row r="125" spans="1:15" ht="14.1" customHeight="1" x14ac:dyDescent="0.25">
      <c r="A125" s="18" t="s">
        <v>42</v>
      </c>
      <c r="B125" s="19" t="s">
        <v>61</v>
      </c>
      <c r="C125" s="20">
        <v>3639</v>
      </c>
      <c r="D125" s="20">
        <v>2707</v>
      </c>
      <c r="E125" s="20">
        <v>1314</v>
      </c>
      <c r="F125" s="22">
        <v>429</v>
      </c>
      <c r="G125" s="22">
        <v>22</v>
      </c>
      <c r="H125" s="22">
        <v>43</v>
      </c>
      <c r="I125" s="22">
        <v>886</v>
      </c>
      <c r="J125" s="22">
        <v>35</v>
      </c>
      <c r="K125" s="22">
        <v>22</v>
      </c>
      <c r="L125" s="22">
        <v>914</v>
      </c>
      <c r="M125" s="22">
        <v>18</v>
      </c>
      <c r="N125" s="21"/>
      <c r="O125" s="22"/>
    </row>
    <row r="126" spans="1:15" ht="14.1" customHeight="1" x14ac:dyDescent="0.25">
      <c r="A126" s="18" t="s">
        <v>42</v>
      </c>
      <c r="B126" s="18" t="s">
        <v>62</v>
      </c>
      <c r="C126" s="20">
        <v>3204</v>
      </c>
      <c r="D126" s="20">
        <v>2240</v>
      </c>
      <c r="E126" s="22">
        <v>982</v>
      </c>
      <c r="F126" s="22">
        <v>383</v>
      </c>
      <c r="G126" s="22">
        <v>11</v>
      </c>
      <c r="H126" s="22">
        <v>33</v>
      </c>
      <c r="I126" s="22">
        <v>786</v>
      </c>
      <c r="J126" s="22">
        <v>55</v>
      </c>
      <c r="K126" s="22">
        <v>18</v>
      </c>
      <c r="L126" s="22">
        <v>945</v>
      </c>
      <c r="M126" s="22">
        <v>19</v>
      </c>
      <c r="N126" s="21"/>
      <c r="O126" s="22"/>
    </row>
    <row r="127" spans="1:15" ht="14.1" customHeight="1" x14ac:dyDescent="0.25">
      <c r="A127" s="18" t="s">
        <v>43</v>
      </c>
      <c r="B127" s="19" t="s">
        <v>58</v>
      </c>
      <c r="C127" s="20">
        <v>56671</v>
      </c>
      <c r="D127" s="20">
        <v>43816</v>
      </c>
      <c r="E127" s="20">
        <v>20595</v>
      </c>
      <c r="F127" s="20">
        <v>4535</v>
      </c>
      <c r="G127" s="22">
        <v>87</v>
      </c>
      <c r="H127" s="22">
        <v>429</v>
      </c>
      <c r="I127" s="20">
        <v>18150</v>
      </c>
      <c r="J127" s="22">
        <v>801</v>
      </c>
      <c r="K127" s="22">
        <v>450</v>
      </c>
      <c r="L127" s="20">
        <v>12767</v>
      </c>
      <c r="M127" s="20">
        <v>88</v>
      </c>
      <c r="N127" s="21">
        <f>(D127+D128+D129+D130+D131)/(C127+C128+C129+C130+C131)</f>
        <v>0.75282137761058499</v>
      </c>
      <c r="O127" s="20">
        <f>_xlfn.RANK.EQ(N127,N$12:N$167,0)</f>
        <v>18</v>
      </c>
    </row>
    <row r="128" spans="1:15" ht="14.1" customHeight="1" x14ac:dyDescent="0.25">
      <c r="A128" s="18" t="s">
        <v>43</v>
      </c>
      <c r="B128" s="19" t="s">
        <v>59</v>
      </c>
      <c r="C128" s="20">
        <v>50213</v>
      </c>
      <c r="D128" s="20">
        <v>38379</v>
      </c>
      <c r="E128" s="20">
        <v>17296</v>
      </c>
      <c r="F128" s="20">
        <v>3675</v>
      </c>
      <c r="G128" s="22">
        <v>77</v>
      </c>
      <c r="H128" s="22">
        <v>378</v>
      </c>
      <c r="I128" s="20">
        <v>16973</v>
      </c>
      <c r="J128" s="22">
        <v>582</v>
      </c>
      <c r="K128" s="22">
        <v>424</v>
      </c>
      <c r="L128" s="20">
        <v>11754</v>
      </c>
      <c r="M128" s="20">
        <v>80</v>
      </c>
      <c r="N128" s="21"/>
      <c r="O128" s="20"/>
    </row>
    <row r="129" spans="1:15" ht="14.1" customHeight="1" x14ac:dyDescent="0.25">
      <c r="A129" s="18" t="s">
        <v>43</v>
      </c>
      <c r="B129" s="19" t="s">
        <v>60</v>
      </c>
      <c r="C129" s="20">
        <v>34695</v>
      </c>
      <c r="D129" s="20">
        <v>26416</v>
      </c>
      <c r="E129" s="20">
        <v>11878</v>
      </c>
      <c r="F129" s="20">
        <v>2682</v>
      </c>
      <c r="G129" s="22">
        <v>72</v>
      </c>
      <c r="H129" s="22">
        <v>245</v>
      </c>
      <c r="I129" s="20">
        <v>11541</v>
      </c>
      <c r="J129" s="22">
        <v>362</v>
      </c>
      <c r="K129" s="22">
        <v>337</v>
      </c>
      <c r="L129" s="20">
        <v>8214</v>
      </c>
      <c r="M129" s="20">
        <v>65</v>
      </c>
      <c r="N129" s="21"/>
      <c r="O129" s="20"/>
    </row>
    <row r="130" spans="1:15" ht="14.1" customHeight="1" x14ac:dyDescent="0.25">
      <c r="A130" s="18" t="s">
        <v>43</v>
      </c>
      <c r="B130" s="19" t="s">
        <v>61</v>
      </c>
      <c r="C130" s="20">
        <v>23325</v>
      </c>
      <c r="D130" s="20">
        <v>17036</v>
      </c>
      <c r="E130" s="20">
        <v>7838</v>
      </c>
      <c r="F130" s="20">
        <v>1862</v>
      </c>
      <c r="G130" s="22">
        <v>44</v>
      </c>
      <c r="H130" s="22">
        <v>183</v>
      </c>
      <c r="I130" s="20">
        <v>7085</v>
      </c>
      <c r="J130" s="22">
        <v>257</v>
      </c>
      <c r="K130" s="22">
        <v>222</v>
      </c>
      <c r="L130" s="20">
        <v>6225</v>
      </c>
      <c r="M130" s="20">
        <v>64</v>
      </c>
      <c r="N130" s="21"/>
      <c r="O130" s="20"/>
    </row>
    <row r="131" spans="1:15" ht="14.1" customHeight="1" x14ac:dyDescent="0.25">
      <c r="A131" s="18" t="s">
        <v>43</v>
      </c>
      <c r="B131" s="18" t="s">
        <v>62</v>
      </c>
      <c r="C131" s="20">
        <v>20112</v>
      </c>
      <c r="D131" s="20">
        <v>13637</v>
      </c>
      <c r="E131" s="20">
        <v>6061</v>
      </c>
      <c r="F131" s="20">
        <v>1667</v>
      </c>
      <c r="G131" s="22">
        <v>43</v>
      </c>
      <c r="H131" s="22">
        <v>153</v>
      </c>
      <c r="I131" s="20">
        <v>5560</v>
      </c>
      <c r="J131" s="22">
        <v>292</v>
      </c>
      <c r="K131" s="22">
        <v>233</v>
      </c>
      <c r="L131" s="20">
        <v>6412</v>
      </c>
      <c r="M131" s="20">
        <v>63</v>
      </c>
      <c r="N131" s="21"/>
      <c r="O131" s="20"/>
    </row>
    <row r="132" spans="1:15" ht="14.1" customHeight="1" x14ac:dyDescent="0.25">
      <c r="A132" s="24" t="s">
        <v>44</v>
      </c>
      <c r="B132" s="10" t="s">
        <v>58</v>
      </c>
      <c r="C132" s="25">
        <v>64032</v>
      </c>
      <c r="D132" s="25">
        <v>54081</v>
      </c>
      <c r="E132" s="25">
        <v>35187</v>
      </c>
      <c r="F132" s="25">
        <v>6954</v>
      </c>
      <c r="G132" s="26">
        <v>247</v>
      </c>
      <c r="H132" s="26">
        <v>288</v>
      </c>
      <c r="I132" s="25">
        <v>11962</v>
      </c>
      <c r="J132" s="26">
        <v>494</v>
      </c>
      <c r="K132" s="26">
        <v>425</v>
      </c>
      <c r="L132" s="25">
        <v>9826</v>
      </c>
      <c r="M132" s="26">
        <v>125</v>
      </c>
      <c r="N132" s="27">
        <f>(D132+D133+D134+D135+D136)/(C132+C133+C134+C135+C136)</f>
        <v>0.84819610005952029</v>
      </c>
      <c r="O132" s="26">
        <f>_xlfn.RANK.EQ(N132,N$12:N$167,0)</f>
        <v>5</v>
      </c>
    </row>
    <row r="133" spans="1:15" ht="14.1" customHeight="1" x14ac:dyDescent="0.25">
      <c r="A133" s="24" t="s">
        <v>44</v>
      </c>
      <c r="B133" s="10" t="s">
        <v>59</v>
      </c>
      <c r="C133" s="25">
        <v>51023</v>
      </c>
      <c r="D133" s="25">
        <v>43511</v>
      </c>
      <c r="E133" s="25">
        <v>27903</v>
      </c>
      <c r="F133" s="25">
        <v>5562</v>
      </c>
      <c r="G133" s="26">
        <v>170</v>
      </c>
      <c r="H133" s="26">
        <v>199</v>
      </c>
      <c r="I133" s="25">
        <v>10275</v>
      </c>
      <c r="J133" s="26">
        <v>328</v>
      </c>
      <c r="K133" s="26">
        <v>349</v>
      </c>
      <c r="L133" s="25">
        <v>7404</v>
      </c>
      <c r="M133" s="26">
        <v>108</v>
      </c>
      <c r="N133" s="27"/>
      <c r="O133" s="26"/>
    </row>
    <row r="134" spans="1:15" ht="14.1" customHeight="1" x14ac:dyDescent="0.25">
      <c r="A134" s="24" t="s">
        <v>44</v>
      </c>
      <c r="B134" s="10" t="s">
        <v>60</v>
      </c>
      <c r="C134" s="25">
        <v>31659</v>
      </c>
      <c r="D134" s="25">
        <v>27386</v>
      </c>
      <c r="E134" s="25">
        <v>17427</v>
      </c>
      <c r="F134" s="25">
        <v>3837</v>
      </c>
      <c r="G134" s="26">
        <v>113</v>
      </c>
      <c r="H134" s="26">
        <v>130</v>
      </c>
      <c r="I134" s="25">
        <v>6327</v>
      </c>
      <c r="J134" s="26">
        <v>205</v>
      </c>
      <c r="K134" s="26">
        <v>229</v>
      </c>
      <c r="L134" s="25">
        <v>4222</v>
      </c>
      <c r="M134" s="26">
        <v>51</v>
      </c>
      <c r="N134" s="27"/>
      <c r="O134" s="26"/>
    </row>
    <row r="135" spans="1:15" ht="14.1" customHeight="1" x14ac:dyDescent="0.25">
      <c r="A135" s="24" t="s">
        <v>44</v>
      </c>
      <c r="B135" s="10" t="s">
        <v>61</v>
      </c>
      <c r="C135" s="25">
        <v>19463</v>
      </c>
      <c r="D135" s="25">
        <v>16612</v>
      </c>
      <c r="E135" s="25">
        <v>10426</v>
      </c>
      <c r="F135" s="25">
        <v>2582</v>
      </c>
      <c r="G135" s="26">
        <v>73</v>
      </c>
      <c r="H135" s="26">
        <v>92</v>
      </c>
      <c r="I135" s="25">
        <v>3690</v>
      </c>
      <c r="J135" s="26">
        <v>135</v>
      </c>
      <c r="K135" s="26">
        <v>162</v>
      </c>
      <c r="L135" s="25">
        <v>2809</v>
      </c>
      <c r="M135" s="26">
        <v>42</v>
      </c>
      <c r="N135" s="27"/>
      <c r="O135" s="26"/>
    </row>
    <row r="136" spans="1:15" ht="14.1" customHeight="1" x14ac:dyDescent="0.25">
      <c r="A136" s="24" t="s">
        <v>44</v>
      </c>
      <c r="B136" s="24" t="s">
        <v>62</v>
      </c>
      <c r="C136" s="25">
        <v>16954</v>
      </c>
      <c r="D136" s="25">
        <v>13741</v>
      </c>
      <c r="E136" s="25">
        <v>8252</v>
      </c>
      <c r="F136" s="25">
        <v>2203</v>
      </c>
      <c r="G136" s="26">
        <v>63</v>
      </c>
      <c r="H136" s="26">
        <v>66</v>
      </c>
      <c r="I136" s="25">
        <v>3264</v>
      </c>
      <c r="J136" s="26">
        <v>146</v>
      </c>
      <c r="K136" s="26">
        <v>137</v>
      </c>
      <c r="L136" s="25">
        <v>3163</v>
      </c>
      <c r="M136" s="26">
        <v>50</v>
      </c>
      <c r="N136" s="27"/>
      <c r="O136" s="26"/>
    </row>
    <row r="137" spans="1:15" ht="14.1" customHeight="1" x14ac:dyDescent="0.25">
      <c r="A137" s="18" t="s">
        <v>45</v>
      </c>
      <c r="B137" s="19" t="s">
        <v>58</v>
      </c>
      <c r="C137" s="20">
        <v>56240</v>
      </c>
      <c r="D137" s="20">
        <v>46866</v>
      </c>
      <c r="E137" s="20">
        <v>30649</v>
      </c>
      <c r="F137" s="20">
        <v>4491</v>
      </c>
      <c r="G137" s="20">
        <v>3525</v>
      </c>
      <c r="H137" s="22">
        <v>215</v>
      </c>
      <c r="I137" s="20">
        <v>7547</v>
      </c>
      <c r="J137" s="22">
        <v>974</v>
      </c>
      <c r="K137" s="22">
        <v>676</v>
      </c>
      <c r="L137" s="20">
        <v>9263</v>
      </c>
      <c r="M137" s="20">
        <v>111</v>
      </c>
      <c r="N137" s="21">
        <f>(D137+D138+D139+D140+D141)/(C137+C138+C139+C140+C141)</f>
        <v>0.83556248461475346</v>
      </c>
      <c r="O137" s="20">
        <f>_xlfn.RANK.EQ(N137,N$12:N$167,0)</f>
        <v>8</v>
      </c>
    </row>
    <row r="138" spans="1:15" ht="14.1" customHeight="1" x14ac:dyDescent="0.25">
      <c r="A138" s="18" t="s">
        <v>45</v>
      </c>
      <c r="B138" s="19" t="s">
        <v>59</v>
      </c>
      <c r="C138" s="20">
        <v>43912</v>
      </c>
      <c r="D138" s="20">
        <v>37077</v>
      </c>
      <c r="E138" s="20">
        <v>24707</v>
      </c>
      <c r="F138" s="20">
        <v>3310</v>
      </c>
      <c r="G138" s="20">
        <v>2562</v>
      </c>
      <c r="H138" s="22">
        <v>137</v>
      </c>
      <c r="I138" s="20">
        <v>6191</v>
      </c>
      <c r="J138" s="22">
        <v>674</v>
      </c>
      <c r="K138" s="22">
        <v>430</v>
      </c>
      <c r="L138" s="20">
        <v>6740</v>
      </c>
      <c r="M138" s="20">
        <v>95</v>
      </c>
      <c r="N138" s="21"/>
      <c r="O138" s="20"/>
    </row>
    <row r="139" spans="1:15" ht="14.1" customHeight="1" x14ac:dyDescent="0.25">
      <c r="A139" s="18" t="s">
        <v>45</v>
      </c>
      <c r="B139" s="19" t="s">
        <v>60</v>
      </c>
      <c r="C139" s="20">
        <v>28060</v>
      </c>
      <c r="D139" s="20">
        <v>23780</v>
      </c>
      <c r="E139" s="20">
        <v>16099</v>
      </c>
      <c r="F139" s="20">
        <v>2235</v>
      </c>
      <c r="G139" s="20">
        <v>1490</v>
      </c>
      <c r="H139" s="22">
        <v>94</v>
      </c>
      <c r="I139" s="20">
        <v>3776</v>
      </c>
      <c r="J139" s="22">
        <v>409</v>
      </c>
      <c r="K139" s="22">
        <v>316</v>
      </c>
      <c r="L139" s="20">
        <v>4231</v>
      </c>
      <c r="M139" s="20">
        <v>49</v>
      </c>
      <c r="N139" s="21"/>
      <c r="O139" s="20"/>
    </row>
    <row r="140" spans="1:15" ht="14.1" customHeight="1" x14ac:dyDescent="0.25">
      <c r="A140" s="18" t="s">
        <v>45</v>
      </c>
      <c r="B140" s="19" t="s">
        <v>61</v>
      </c>
      <c r="C140" s="20">
        <v>17019</v>
      </c>
      <c r="D140" s="20">
        <v>14174</v>
      </c>
      <c r="E140" s="20">
        <v>9427</v>
      </c>
      <c r="F140" s="20">
        <v>1496</v>
      </c>
      <c r="G140" s="22">
        <v>979</v>
      </c>
      <c r="H140" s="22">
        <v>63</v>
      </c>
      <c r="I140" s="20">
        <v>2081</v>
      </c>
      <c r="J140" s="22">
        <v>265</v>
      </c>
      <c r="K140" s="22">
        <v>260</v>
      </c>
      <c r="L140" s="20">
        <v>2805</v>
      </c>
      <c r="M140" s="20">
        <v>40</v>
      </c>
      <c r="N140" s="21"/>
      <c r="O140" s="20"/>
    </row>
    <row r="141" spans="1:15" ht="14.1" customHeight="1" x14ac:dyDescent="0.25">
      <c r="A141" s="18" t="s">
        <v>45</v>
      </c>
      <c r="B141" s="18" t="s">
        <v>62</v>
      </c>
      <c r="C141" s="20">
        <v>13200</v>
      </c>
      <c r="D141" s="20">
        <v>10482</v>
      </c>
      <c r="E141" s="20">
        <v>6771</v>
      </c>
      <c r="F141" s="20">
        <v>1209</v>
      </c>
      <c r="G141" s="22">
        <v>714</v>
      </c>
      <c r="H141" s="22">
        <v>54</v>
      </c>
      <c r="I141" s="20">
        <v>1658</v>
      </c>
      <c r="J141" s="22">
        <v>228</v>
      </c>
      <c r="K141" s="22">
        <v>143</v>
      </c>
      <c r="L141" s="20">
        <v>2682</v>
      </c>
      <c r="M141" s="20">
        <v>36</v>
      </c>
      <c r="N141" s="21"/>
      <c r="O141" s="20"/>
    </row>
    <row r="142" spans="1:15" ht="14.1" customHeight="1" x14ac:dyDescent="0.25">
      <c r="A142" s="18" t="s">
        <v>46</v>
      </c>
      <c r="B142" s="19" t="s">
        <v>58</v>
      </c>
      <c r="C142" s="20">
        <v>38728</v>
      </c>
      <c r="D142" s="20">
        <v>30895</v>
      </c>
      <c r="E142" s="20">
        <v>5536</v>
      </c>
      <c r="F142" s="20">
        <v>2240</v>
      </c>
      <c r="G142" s="20">
        <v>1592</v>
      </c>
      <c r="H142" s="20">
        <v>2679</v>
      </c>
      <c r="I142" s="20">
        <v>17428</v>
      </c>
      <c r="J142" s="22">
        <v>273</v>
      </c>
      <c r="K142" s="20">
        <v>1386</v>
      </c>
      <c r="L142" s="20">
        <v>7770</v>
      </c>
      <c r="M142" s="22">
        <v>63</v>
      </c>
      <c r="N142" s="21">
        <f>(D142+D143+D144+D145+D146)/(C142+C143+C144+C145+C146)</f>
        <v>0.78505348490976845</v>
      </c>
      <c r="O142" s="22">
        <f>_xlfn.RANK.EQ(N142,N$12:N$167,0)</f>
        <v>14</v>
      </c>
    </row>
    <row r="143" spans="1:15" ht="14.1" customHeight="1" x14ac:dyDescent="0.25">
      <c r="A143" s="18" t="s">
        <v>46</v>
      </c>
      <c r="B143" s="19" t="s">
        <v>59</v>
      </c>
      <c r="C143" s="20">
        <v>32532</v>
      </c>
      <c r="D143" s="20">
        <v>25710</v>
      </c>
      <c r="E143" s="20">
        <v>4489</v>
      </c>
      <c r="F143" s="20">
        <v>1854</v>
      </c>
      <c r="G143" s="20">
        <v>1330</v>
      </c>
      <c r="H143" s="20">
        <v>2015</v>
      </c>
      <c r="I143" s="20">
        <v>14864</v>
      </c>
      <c r="J143" s="22">
        <v>185</v>
      </c>
      <c r="K143" s="20">
        <v>1154</v>
      </c>
      <c r="L143" s="20">
        <v>6774</v>
      </c>
      <c r="M143" s="22">
        <v>48</v>
      </c>
      <c r="N143" s="21"/>
      <c r="O143" s="22"/>
    </row>
    <row r="144" spans="1:15" ht="14.1" customHeight="1" x14ac:dyDescent="0.25">
      <c r="A144" s="18" t="s">
        <v>46</v>
      </c>
      <c r="B144" s="19" t="s">
        <v>60</v>
      </c>
      <c r="C144" s="20">
        <v>21048</v>
      </c>
      <c r="D144" s="20">
        <v>16783</v>
      </c>
      <c r="E144" s="20">
        <v>3020</v>
      </c>
      <c r="F144" s="20">
        <v>1242</v>
      </c>
      <c r="G144" s="22">
        <v>888</v>
      </c>
      <c r="H144" s="20">
        <v>1311</v>
      </c>
      <c r="I144" s="20">
        <v>9592</v>
      </c>
      <c r="J144" s="22">
        <v>139</v>
      </c>
      <c r="K144" s="22">
        <v>748</v>
      </c>
      <c r="L144" s="20">
        <v>4226</v>
      </c>
      <c r="M144" s="22">
        <v>39</v>
      </c>
      <c r="N144" s="21"/>
      <c r="O144" s="22"/>
    </row>
    <row r="145" spans="1:15" ht="14.1" customHeight="1" x14ac:dyDescent="0.25">
      <c r="A145" s="18" t="s">
        <v>46</v>
      </c>
      <c r="B145" s="19" t="s">
        <v>61</v>
      </c>
      <c r="C145" s="20">
        <v>12257</v>
      </c>
      <c r="D145" s="20">
        <v>9444</v>
      </c>
      <c r="E145" s="20">
        <v>1664</v>
      </c>
      <c r="F145" s="22">
        <v>732</v>
      </c>
      <c r="G145" s="22">
        <v>526</v>
      </c>
      <c r="H145" s="22">
        <v>786</v>
      </c>
      <c r="I145" s="20">
        <v>5266</v>
      </c>
      <c r="J145" s="22">
        <v>108</v>
      </c>
      <c r="K145" s="22">
        <v>448</v>
      </c>
      <c r="L145" s="20">
        <v>2790</v>
      </c>
      <c r="M145" s="22">
        <v>23</v>
      </c>
      <c r="N145" s="21"/>
      <c r="O145" s="22"/>
    </row>
    <row r="146" spans="1:15" ht="14.1" customHeight="1" x14ac:dyDescent="0.25">
      <c r="A146" s="18" t="s">
        <v>46</v>
      </c>
      <c r="B146" s="18" t="s">
        <v>62</v>
      </c>
      <c r="C146" s="20">
        <v>11636</v>
      </c>
      <c r="D146" s="20">
        <v>8392</v>
      </c>
      <c r="E146" s="20">
        <v>1334</v>
      </c>
      <c r="F146" s="22">
        <v>644</v>
      </c>
      <c r="G146" s="22">
        <v>453</v>
      </c>
      <c r="H146" s="22">
        <v>632</v>
      </c>
      <c r="I146" s="20">
        <v>4969</v>
      </c>
      <c r="J146" s="22">
        <v>79</v>
      </c>
      <c r="K146" s="22">
        <v>347</v>
      </c>
      <c r="L146" s="20">
        <v>3219</v>
      </c>
      <c r="M146" s="22">
        <v>25</v>
      </c>
      <c r="N146" s="21"/>
      <c r="O146" s="22"/>
    </row>
    <row r="147" spans="1:15" ht="14.1" customHeight="1" x14ac:dyDescent="0.25">
      <c r="A147" s="18" t="s">
        <v>47</v>
      </c>
      <c r="B147" s="19" t="s">
        <v>58</v>
      </c>
      <c r="C147" s="20">
        <v>66138</v>
      </c>
      <c r="D147" s="20">
        <v>54352</v>
      </c>
      <c r="E147" s="20">
        <v>27617</v>
      </c>
      <c r="F147" s="20">
        <v>7396</v>
      </c>
      <c r="G147" s="22">
        <v>177</v>
      </c>
      <c r="H147" s="20">
        <v>3557</v>
      </c>
      <c r="I147" s="20">
        <v>14760</v>
      </c>
      <c r="J147" s="22">
        <v>731</v>
      </c>
      <c r="K147" s="20">
        <v>1086</v>
      </c>
      <c r="L147" s="20">
        <v>11202</v>
      </c>
      <c r="M147" s="20">
        <v>584</v>
      </c>
      <c r="N147" s="21">
        <f>(D147+D148+D149+D150+D151)/(C147+C148+C149+C150+C151)</f>
        <v>0.8235507932688616</v>
      </c>
      <c r="O147" s="20">
        <f>_xlfn.RANK.EQ(N147,N$12:N$167,0)</f>
        <v>10</v>
      </c>
    </row>
    <row r="148" spans="1:15" ht="14.1" customHeight="1" x14ac:dyDescent="0.25">
      <c r="A148" s="18" t="s">
        <v>47</v>
      </c>
      <c r="B148" s="19" t="s">
        <v>59</v>
      </c>
      <c r="C148" s="20">
        <v>53619</v>
      </c>
      <c r="D148" s="20">
        <v>44640</v>
      </c>
      <c r="E148" s="20">
        <v>22022</v>
      </c>
      <c r="F148" s="20">
        <v>5936</v>
      </c>
      <c r="G148" s="22">
        <v>155</v>
      </c>
      <c r="H148" s="20">
        <v>3205</v>
      </c>
      <c r="I148" s="20">
        <v>12630</v>
      </c>
      <c r="J148" s="22">
        <v>587</v>
      </c>
      <c r="K148" s="22">
        <v>913</v>
      </c>
      <c r="L148" s="20">
        <v>8551</v>
      </c>
      <c r="M148" s="20">
        <v>428</v>
      </c>
      <c r="N148" s="21"/>
      <c r="O148" s="20"/>
    </row>
    <row r="149" spans="1:15" ht="14.1" customHeight="1" x14ac:dyDescent="0.25">
      <c r="A149" s="18" t="s">
        <v>47</v>
      </c>
      <c r="B149" s="19" t="s">
        <v>60</v>
      </c>
      <c r="C149" s="20">
        <v>35422</v>
      </c>
      <c r="D149" s="20">
        <v>29591</v>
      </c>
      <c r="E149" s="20">
        <v>14398</v>
      </c>
      <c r="F149" s="20">
        <v>4060</v>
      </c>
      <c r="G149" s="22">
        <v>96</v>
      </c>
      <c r="H149" s="20">
        <v>2245</v>
      </c>
      <c r="I149" s="20">
        <v>8352</v>
      </c>
      <c r="J149" s="22">
        <v>391</v>
      </c>
      <c r="K149" s="22">
        <v>610</v>
      </c>
      <c r="L149" s="20">
        <v>5609</v>
      </c>
      <c r="M149" s="20">
        <v>222</v>
      </c>
      <c r="N149" s="21"/>
      <c r="O149" s="20"/>
    </row>
    <row r="150" spans="1:15" ht="14.1" customHeight="1" x14ac:dyDescent="0.25">
      <c r="A150" s="18" t="s">
        <v>47</v>
      </c>
      <c r="B150" s="19" t="s">
        <v>61</v>
      </c>
      <c r="C150" s="20">
        <v>22387</v>
      </c>
      <c r="D150" s="20">
        <v>18289</v>
      </c>
      <c r="E150" s="20">
        <v>8553</v>
      </c>
      <c r="F150" s="20">
        <v>2811</v>
      </c>
      <c r="G150" s="22">
        <v>72</v>
      </c>
      <c r="H150" s="20">
        <v>1502</v>
      </c>
      <c r="I150" s="20">
        <v>5079</v>
      </c>
      <c r="J150" s="22">
        <v>289</v>
      </c>
      <c r="K150" s="22">
        <v>376</v>
      </c>
      <c r="L150" s="20">
        <v>3934</v>
      </c>
      <c r="M150" s="20">
        <v>164</v>
      </c>
      <c r="N150" s="21"/>
      <c r="O150" s="20"/>
    </row>
    <row r="151" spans="1:15" ht="14.1" customHeight="1" x14ac:dyDescent="0.25">
      <c r="A151" s="18" t="s">
        <v>47</v>
      </c>
      <c r="B151" s="18" t="s">
        <v>62</v>
      </c>
      <c r="C151" s="20">
        <v>17765</v>
      </c>
      <c r="D151" s="20">
        <v>13993</v>
      </c>
      <c r="E151" s="20">
        <v>6072</v>
      </c>
      <c r="F151" s="20">
        <v>2388</v>
      </c>
      <c r="G151" s="22">
        <v>51</v>
      </c>
      <c r="H151" s="20">
        <v>1026</v>
      </c>
      <c r="I151" s="20">
        <v>4238</v>
      </c>
      <c r="J151" s="22">
        <v>241</v>
      </c>
      <c r="K151" s="22">
        <v>294</v>
      </c>
      <c r="L151" s="20">
        <v>3658</v>
      </c>
      <c r="M151" s="20">
        <v>114</v>
      </c>
      <c r="N151" s="21"/>
      <c r="O151" s="20"/>
    </row>
    <row r="152" spans="1:15" ht="14.1" customHeight="1" x14ac:dyDescent="0.25">
      <c r="A152" s="18" t="s">
        <v>48</v>
      </c>
      <c r="B152" s="19" t="s">
        <v>58</v>
      </c>
      <c r="C152" s="20">
        <v>21997</v>
      </c>
      <c r="D152" s="20">
        <v>14566</v>
      </c>
      <c r="E152" s="20">
        <v>5590</v>
      </c>
      <c r="F152" s="20">
        <v>1971</v>
      </c>
      <c r="G152" s="22">
        <v>102</v>
      </c>
      <c r="H152" s="22">
        <v>89</v>
      </c>
      <c r="I152" s="20">
        <v>6492</v>
      </c>
      <c r="J152" s="22">
        <v>166</v>
      </c>
      <c r="K152" s="22">
        <v>271</v>
      </c>
      <c r="L152" s="20">
        <v>7404</v>
      </c>
      <c r="M152" s="22">
        <v>27</v>
      </c>
      <c r="N152" s="21">
        <f>(D152+D153+D154+D155+D156)/(C152+C153+C154+C155+C156)</f>
        <v>0.65092755993629747</v>
      </c>
      <c r="O152" s="22">
        <f>_xlfn.RANK.EQ(N152,N$12:N$167,0)</f>
        <v>28</v>
      </c>
    </row>
    <row r="153" spans="1:15" ht="14.1" customHeight="1" x14ac:dyDescent="0.25">
      <c r="A153" s="18" t="s">
        <v>48</v>
      </c>
      <c r="B153" s="19" t="s">
        <v>59</v>
      </c>
      <c r="C153" s="20">
        <v>17497</v>
      </c>
      <c r="D153" s="20">
        <v>11492</v>
      </c>
      <c r="E153" s="20">
        <v>4451</v>
      </c>
      <c r="F153" s="20">
        <v>1464</v>
      </c>
      <c r="G153" s="22">
        <v>90</v>
      </c>
      <c r="H153" s="22">
        <v>65</v>
      </c>
      <c r="I153" s="20">
        <v>5174</v>
      </c>
      <c r="J153" s="22">
        <v>119</v>
      </c>
      <c r="K153" s="22">
        <v>211</v>
      </c>
      <c r="L153" s="20">
        <v>5977</v>
      </c>
      <c r="M153" s="22">
        <v>28</v>
      </c>
      <c r="N153" s="21"/>
      <c r="O153" s="22"/>
    </row>
    <row r="154" spans="1:15" ht="14.1" customHeight="1" x14ac:dyDescent="0.25">
      <c r="A154" s="18" t="s">
        <v>48</v>
      </c>
      <c r="B154" s="19" t="s">
        <v>60</v>
      </c>
      <c r="C154" s="20">
        <v>13009</v>
      </c>
      <c r="D154" s="20">
        <v>8690</v>
      </c>
      <c r="E154" s="20">
        <v>3274</v>
      </c>
      <c r="F154" s="20">
        <v>1095</v>
      </c>
      <c r="G154" s="22">
        <v>72</v>
      </c>
      <c r="H154" s="22">
        <v>38</v>
      </c>
      <c r="I154" s="20">
        <v>4043</v>
      </c>
      <c r="J154" s="22">
        <v>84</v>
      </c>
      <c r="K154" s="22">
        <v>171</v>
      </c>
      <c r="L154" s="20">
        <v>4297</v>
      </c>
      <c r="M154" s="22">
        <v>22</v>
      </c>
      <c r="N154" s="21"/>
      <c r="O154" s="22"/>
    </row>
    <row r="155" spans="1:15" ht="14.1" customHeight="1" x14ac:dyDescent="0.25">
      <c r="A155" s="18" t="s">
        <v>48</v>
      </c>
      <c r="B155" s="19" t="s">
        <v>61</v>
      </c>
      <c r="C155" s="20">
        <v>8741</v>
      </c>
      <c r="D155" s="20">
        <v>5651</v>
      </c>
      <c r="E155" s="20">
        <v>2200</v>
      </c>
      <c r="F155" s="22">
        <v>720</v>
      </c>
      <c r="G155" s="22">
        <v>41</v>
      </c>
      <c r="H155" s="22">
        <v>30</v>
      </c>
      <c r="I155" s="20">
        <v>2561</v>
      </c>
      <c r="J155" s="22">
        <v>66</v>
      </c>
      <c r="K155" s="22">
        <v>88</v>
      </c>
      <c r="L155" s="20">
        <v>3074</v>
      </c>
      <c r="M155" s="22">
        <v>16</v>
      </c>
      <c r="N155" s="21"/>
      <c r="O155" s="22"/>
    </row>
    <row r="156" spans="1:15" ht="14.1" customHeight="1" x14ac:dyDescent="0.25">
      <c r="A156" s="18" t="s">
        <v>48</v>
      </c>
      <c r="B156" s="18" t="s">
        <v>62</v>
      </c>
      <c r="C156" s="20">
        <v>8455</v>
      </c>
      <c r="D156" s="20">
        <v>4970</v>
      </c>
      <c r="E156" s="20">
        <v>1822</v>
      </c>
      <c r="F156" s="22">
        <v>701</v>
      </c>
      <c r="G156" s="22">
        <v>53</v>
      </c>
      <c r="H156" s="22">
        <v>29</v>
      </c>
      <c r="I156" s="20">
        <v>2233</v>
      </c>
      <c r="J156" s="22">
        <v>66</v>
      </c>
      <c r="K156" s="22">
        <v>115</v>
      </c>
      <c r="L156" s="20">
        <v>3468</v>
      </c>
      <c r="M156" s="22">
        <v>17</v>
      </c>
      <c r="N156" s="21"/>
      <c r="O156" s="22"/>
    </row>
    <row r="157" spans="1:15" ht="14.1" customHeight="1" x14ac:dyDescent="0.25">
      <c r="A157" s="18" t="s">
        <v>49</v>
      </c>
      <c r="B157" s="19" t="s">
        <v>58</v>
      </c>
      <c r="C157" s="20">
        <v>183836</v>
      </c>
      <c r="D157" s="20">
        <v>120568</v>
      </c>
      <c r="E157" s="20">
        <v>60892</v>
      </c>
      <c r="F157" s="20">
        <v>10406</v>
      </c>
      <c r="G157" s="22">
        <v>326</v>
      </c>
      <c r="H157" s="20">
        <v>9515</v>
      </c>
      <c r="I157" s="20">
        <v>37914</v>
      </c>
      <c r="J157" s="20">
        <v>1061</v>
      </c>
      <c r="K157" s="20">
        <v>2015</v>
      </c>
      <c r="L157" s="20">
        <v>62905</v>
      </c>
      <c r="M157" s="20">
        <v>363</v>
      </c>
      <c r="N157" s="21">
        <f>(D157+D158+D159+D160+D161)/(C157+C158+C159+C160+C161)</f>
        <v>0.65194798688041167</v>
      </c>
      <c r="O157" s="20">
        <f>_xlfn.RANK.EQ(N157,N$12:N$167,0)</f>
        <v>27</v>
      </c>
    </row>
    <row r="158" spans="1:15" ht="14.1" customHeight="1" x14ac:dyDescent="0.25">
      <c r="A158" s="18" t="s">
        <v>49</v>
      </c>
      <c r="B158" s="19" t="s">
        <v>59</v>
      </c>
      <c r="C158" s="20">
        <v>155346</v>
      </c>
      <c r="D158" s="20">
        <v>101750</v>
      </c>
      <c r="E158" s="20">
        <v>50629</v>
      </c>
      <c r="F158" s="20">
        <v>8668</v>
      </c>
      <c r="G158" s="22">
        <v>246</v>
      </c>
      <c r="H158" s="20">
        <v>8049</v>
      </c>
      <c r="I158" s="20">
        <v>32840</v>
      </c>
      <c r="J158" s="22">
        <v>808</v>
      </c>
      <c r="K158" s="20">
        <v>1725</v>
      </c>
      <c r="L158" s="20">
        <v>53308</v>
      </c>
      <c r="M158" s="20">
        <v>288</v>
      </c>
      <c r="N158" s="21"/>
      <c r="O158" s="20"/>
    </row>
    <row r="159" spans="1:15" ht="14.1" customHeight="1" x14ac:dyDescent="0.25">
      <c r="A159" s="18" t="s">
        <v>49</v>
      </c>
      <c r="B159" s="19" t="s">
        <v>60</v>
      </c>
      <c r="C159" s="20">
        <v>100119</v>
      </c>
      <c r="D159" s="20">
        <v>66753</v>
      </c>
      <c r="E159" s="20">
        <v>34117</v>
      </c>
      <c r="F159" s="20">
        <v>5891</v>
      </c>
      <c r="G159" s="22">
        <v>183</v>
      </c>
      <c r="H159" s="20">
        <v>5526</v>
      </c>
      <c r="I159" s="20">
        <v>20309</v>
      </c>
      <c r="J159" s="22">
        <v>536</v>
      </c>
      <c r="K159" s="20">
        <v>1142</v>
      </c>
      <c r="L159" s="20">
        <v>33163</v>
      </c>
      <c r="M159" s="20">
        <v>203</v>
      </c>
      <c r="N159" s="21"/>
      <c r="O159" s="20"/>
    </row>
    <row r="160" spans="1:15" ht="14.1" customHeight="1" x14ac:dyDescent="0.25">
      <c r="A160" s="18" t="s">
        <v>49</v>
      </c>
      <c r="B160" s="19" t="s">
        <v>61</v>
      </c>
      <c r="C160" s="20">
        <v>62627</v>
      </c>
      <c r="D160" s="20">
        <v>41290</v>
      </c>
      <c r="E160" s="20">
        <v>21283</v>
      </c>
      <c r="F160" s="20">
        <v>3924</v>
      </c>
      <c r="G160" s="22">
        <v>113</v>
      </c>
      <c r="H160" s="20">
        <v>3494</v>
      </c>
      <c r="I160" s="20">
        <v>11882</v>
      </c>
      <c r="J160" s="22">
        <v>383</v>
      </c>
      <c r="K160" s="22">
        <v>820</v>
      </c>
      <c r="L160" s="20">
        <v>21191</v>
      </c>
      <c r="M160" s="20">
        <v>146</v>
      </c>
      <c r="N160" s="21"/>
      <c r="O160" s="20"/>
    </row>
    <row r="161" spans="1:15" ht="14.1" customHeight="1" x14ac:dyDescent="0.25">
      <c r="A161" s="18" t="s">
        <v>49</v>
      </c>
      <c r="B161" s="18" t="s">
        <v>62</v>
      </c>
      <c r="C161" s="20">
        <v>56931</v>
      </c>
      <c r="D161" s="20">
        <v>33986</v>
      </c>
      <c r="E161" s="20">
        <v>17123</v>
      </c>
      <c r="F161" s="20">
        <v>3310</v>
      </c>
      <c r="G161" s="22">
        <v>95</v>
      </c>
      <c r="H161" s="20">
        <v>2612</v>
      </c>
      <c r="I161" s="20">
        <v>10228</v>
      </c>
      <c r="J161" s="22">
        <v>366</v>
      </c>
      <c r="K161" s="22">
        <v>738</v>
      </c>
      <c r="L161" s="20">
        <v>22798</v>
      </c>
      <c r="M161" s="20">
        <v>147</v>
      </c>
      <c r="N161" s="21"/>
      <c r="O161" s="20"/>
    </row>
    <row r="162" spans="1:15" ht="14.1" customHeight="1" x14ac:dyDescent="0.25">
      <c r="A162" s="18" t="s">
        <v>50</v>
      </c>
      <c r="B162" s="19" t="s">
        <v>58</v>
      </c>
      <c r="C162" s="20">
        <v>44092</v>
      </c>
      <c r="D162" s="20">
        <v>37015</v>
      </c>
      <c r="E162" s="20">
        <v>23200</v>
      </c>
      <c r="F162" s="20">
        <v>3988</v>
      </c>
      <c r="G162" s="22">
        <v>91</v>
      </c>
      <c r="H162" s="22">
        <v>287</v>
      </c>
      <c r="I162" s="20">
        <v>9103</v>
      </c>
      <c r="J162" s="22">
        <v>611</v>
      </c>
      <c r="K162" s="22">
        <v>346</v>
      </c>
      <c r="L162" s="20">
        <v>6913</v>
      </c>
      <c r="M162" s="22">
        <v>164</v>
      </c>
      <c r="N162" s="21">
        <f>(D162+D163+D164+D165+D166)/(C162+C163+C164+C165+C166)</f>
        <v>0.83613289647299516</v>
      </c>
      <c r="O162" s="22">
        <f>_xlfn.RANK.EQ(N162,N$12:N$167,0)</f>
        <v>7</v>
      </c>
    </row>
    <row r="163" spans="1:15" ht="14.1" customHeight="1" x14ac:dyDescent="0.25">
      <c r="A163" s="18" t="s">
        <v>50</v>
      </c>
      <c r="B163" s="19" t="s">
        <v>59</v>
      </c>
      <c r="C163" s="20">
        <v>35779</v>
      </c>
      <c r="D163" s="20">
        <v>30329</v>
      </c>
      <c r="E163" s="20">
        <v>19393</v>
      </c>
      <c r="F163" s="20">
        <v>3052</v>
      </c>
      <c r="G163" s="22">
        <v>78</v>
      </c>
      <c r="H163" s="22">
        <v>211</v>
      </c>
      <c r="I163" s="20">
        <v>7371</v>
      </c>
      <c r="J163" s="22">
        <v>457</v>
      </c>
      <c r="K163" s="22">
        <v>258</v>
      </c>
      <c r="L163" s="20">
        <v>5347</v>
      </c>
      <c r="M163" s="22">
        <v>103</v>
      </c>
      <c r="N163" s="21"/>
      <c r="O163" s="22"/>
    </row>
    <row r="164" spans="1:15" ht="14.1" customHeight="1" x14ac:dyDescent="0.25">
      <c r="A164" s="18" t="s">
        <v>50</v>
      </c>
      <c r="B164" s="19" t="s">
        <v>60</v>
      </c>
      <c r="C164" s="20">
        <v>24558</v>
      </c>
      <c r="D164" s="20">
        <v>20900</v>
      </c>
      <c r="E164" s="20">
        <v>13487</v>
      </c>
      <c r="F164" s="20">
        <v>2056</v>
      </c>
      <c r="G164" s="22">
        <v>53</v>
      </c>
      <c r="H164" s="22">
        <v>122</v>
      </c>
      <c r="I164" s="20">
        <v>5069</v>
      </c>
      <c r="J164" s="22">
        <v>273</v>
      </c>
      <c r="K164" s="22">
        <v>160</v>
      </c>
      <c r="L164" s="20">
        <v>3573</v>
      </c>
      <c r="M164" s="22">
        <v>85</v>
      </c>
      <c r="N164" s="21"/>
      <c r="O164" s="22"/>
    </row>
    <row r="165" spans="1:15" ht="14.1" customHeight="1" x14ac:dyDescent="0.25">
      <c r="A165" s="18" t="s">
        <v>50</v>
      </c>
      <c r="B165" s="19" t="s">
        <v>61</v>
      </c>
      <c r="C165" s="20">
        <v>15627</v>
      </c>
      <c r="D165" s="20">
        <v>12904</v>
      </c>
      <c r="E165" s="20">
        <v>8198</v>
      </c>
      <c r="F165" s="20">
        <v>1402</v>
      </c>
      <c r="G165" s="22">
        <v>41</v>
      </c>
      <c r="H165" s="22">
        <v>108</v>
      </c>
      <c r="I165" s="20">
        <v>3040</v>
      </c>
      <c r="J165" s="22">
        <v>197</v>
      </c>
      <c r="K165" s="22">
        <v>130</v>
      </c>
      <c r="L165" s="20">
        <v>2662</v>
      </c>
      <c r="M165" s="22">
        <v>61</v>
      </c>
      <c r="N165" s="21"/>
      <c r="O165" s="22"/>
    </row>
    <row r="166" spans="1:15" ht="14.1" customHeight="1" x14ac:dyDescent="0.25">
      <c r="A166" s="18" t="s">
        <v>50</v>
      </c>
      <c r="B166" s="18" t="s">
        <v>62</v>
      </c>
      <c r="C166" s="20">
        <v>14846</v>
      </c>
      <c r="D166" s="20">
        <v>11648</v>
      </c>
      <c r="E166" s="20">
        <v>7400</v>
      </c>
      <c r="F166" s="20">
        <v>1379</v>
      </c>
      <c r="G166" s="22">
        <v>50</v>
      </c>
      <c r="H166" s="22">
        <v>61</v>
      </c>
      <c r="I166" s="20">
        <v>2608</v>
      </c>
      <c r="J166" s="22">
        <v>185</v>
      </c>
      <c r="K166" s="22">
        <v>138</v>
      </c>
      <c r="L166" s="20">
        <v>3145</v>
      </c>
      <c r="M166" s="22">
        <v>53</v>
      </c>
      <c r="N166" s="21"/>
      <c r="O166" s="22"/>
    </row>
    <row r="167" spans="1:15" ht="14.1" customHeight="1" x14ac:dyDescent="0.25">
      <c r="A167" s="18" t="s">
        <v>51</v>
      </c>
      <c r="B167" s="19" t="s">
        <v>58</v>
      </c>
      <c r="C167" s="20">
        <v>34106</v>
      </c>
      <c r="D167" s="20">
        <v>23762</v>
      </c>
      <c r="E167" s="20">
        <v>9353</v>
      </c>
      <c r="F167" s="20">
        <v>2917</v>
      </c>
      <c r="G167" s="22">
        <v>92</v>
      </c>
      <c r="H167" s="22">
        <v>53</v>
      </c>
      <c r="I167" s="20">
        <v>11241</v>
      </c>
      <c r="J167" s="22">
        <v>194</v>
      </c>
      <c r="K167" s="22">
        <v>342</v>
      </c>
      <c r="L167" s="20">
        <v>10280</v>
      </c>
      <c r="M167" s="20">
        <v>64</v>
      </c>
      <c r="N167" s="21">
        <f>(D167+D168+D169+D170+D171)/(C167+C168+C169+C170+C171)</f>
        <v>0.6684914732311682</v>
      </c>
      <c r="O167" s="20">
        <f>_xlfn.RANK.EQ(N167,N$12:N$167,0)</f>
        <v>25</v>
      </c>
    </row>
    <row r="168" spans="1:15" ht="14.1" customHeight="1" x14ac:dyDescent="0.25">
      <c r="A168" s="18" t="s">
        <v>51</v>
      </c>
      <c r="B168" s="19" t="s">
        <v>59</v>
      </c>
      <c r="C168" s="20">
        <v>29225</v>
      </c>
      <c r="D168" s="20">
        <v>19935</v>
      </c>
      <c r="E168" s="20">
        <v>7399</v>
      </c>
      <c r="F168" s="20">
        <v>2423</v>
      </c>
      <c r="G168" s="22">
        <v>88</v>
      </c>
      <c r="H168" s="22">
        <v>30</v>
      </c>
      <c r="I168" s="20">
        <v>9899</v>
      </c>
      <c r="J168" s="22">
        <v>160</v>
      </c>
      <c r="K168" s="22">
        <v>298</v>
      </c>
      <c r="L168" s="20">
        <v>9231</v>
      </c>
      <c r="M168" s="20">
        <v>59</v>
      </c>
      <c r="N168" s="21"/>
      <c r="O168" s="20"/>
    </row>
    <row r="169" spans="1:15" ht="14.1" customHeight="1" x14ac:dyDescent="0.25">
      <c r="A169" s="18" t="s">
        <v>51</v>
      </c>
      <c r="B169" s="19" t="s">
        <v>60</v>
      </c>
      <c r="C169" s="20">
        <v>21022</v>
      </c>
      <c r="D169" s="20">
        <v>14303</v>
      </c>
      <c r="E169" s="20">
        <v>5158</v>
      </c>
      <c r="F169" s="20">
        <v>1799</v>
      </c>
      <c r="G169" s="22">
        <v>45</v>
      </c>
      <c r="H169" s="22">
        <v>19</v>
      </c>
      <c r="I169" s="20">
        <v>7279</v>
      </c>
      <c r="J169" s="22">
        <v>109</v>
      </c>
      <c r="K169" s="22">
        <v>212</v>
      </c>
      <c r="L169" s="20">
        <v>6680</v>
      </c>
      <c r="M169" s="20">
        <v>39</v>
      </c>
      <c r="N169" s="21"/>
      <c r="O169" s="20"/>
    </row>
    <row r="170" spans="1:15" ht="14.1" customHeight="1" x14ac:dyDescent="0.25">
      <c r="A170" s="18" t="s">
        <v>51</v>
      </c>
      <c r="B170" s="19" t="s">
        <v>61</v>
      </c>
      <c r="C170" s="20">
        <v>13941</v>
      </c>
      <c r="D170" s="20">
        <v>8918</v>
      </c>
      <c r="E170" s="20">
        <v>3196</v>
      </c>
      <c r="F170" s="20">
        <v>1232</v>
      </c>
      <c r="G170" s="22">
        <v>51</v>
      </c>
      <c r="H170" s="22">
        <v>15</v>
      </c>
      <c r="I170" s="20">
        <v>4403</v>
      </c>
      <c r="J170" s="22">
        <v>68</v>
      </c>
      <c r="K170" s="22">
        <v>148</v>
      </c>
      <c r="L170" s="20">
        <v>4991</v>
      </c>
      <c r="M170" s="20">
        <v>32</v>
      </c>
      <c r="N170" s="21"/>
      <c r="O170" s="20"/>
    </row>
    <row r="171" spans="1:15" ht="14.1" customHeight="1" x14ac:dyDescent="0.25">
      <c r="A171" s="18" t="s">
        <v>51</v>
      </c>
      <c r="B171" s="18" t="s">
        <v>62</v>
      </c>
      <c r="C171" s="20">
        <v>12768</v>
      </c>
      <c r="D171" s="20">
        <v>7326</v>
      </c>
      <c r="E171" s="20">
        <v>2508</v>
      </c>
      <c r="F171" s="20">
        <v>1062</v>
      </c>
      <c r="G171" s="22">
        <v>46</v>
      </c>
      <c r="H171" s="22">
        <v>18</v>
      </c>
      <c r="I171" s="20">
        <v>3603</v>
      </c>
      <c r="J171" s="22">
        <v>75</v>
      </c>
      <c r="K171" s="22">
        <v>139</v>
      </c>
      <c r="L171" s="20">
        <v>5405</v>
      </c>
      <c r="M171" s="20">
        <v>37</v>
      </c>
      <c r="N171" s="21"/>
      <c r="O171" s="20"/>
    </row>
    <row r="172" spans="1:15" ht="14.1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8"/>
      <c r="O172" s="9"/>
    </row>
    <row r="173" spans="1:15" ht="14.1" customHeight="1" x14ac:dyDescent="0.25">
      <c r="A173" s="17" t="s">
        <v>72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5" ht="14.1" customHeight="1" x14ac:dyDescent="0.25">
      <c r="A174" s="17" t="s">
        <v>73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1:15" ht="14.1" customHeight="1" x14ac:dyDescent="0.25">
      <c r="A175" s="17" t="s">
        <v>74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5" ht="14.1" customHeight="1" x14ac:dyDescent="0.25">
      <c r="A176" s="44" t="s">
        <v>85</v>
      </c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</row>
    <row r="177" spans="1:15" ht="14.1" customHeight="1" x14ac:dyDescent="0.25">
      <c r="A177" s="44" t="s">
        <v>52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</row>
  </sheetData>
  <mergeCells count="13">
    <mergeCell ref="A2:O2"/>
    <mergeCell ref="A176:O176"/>
    <mergeCell ref="A177:O177"/>
    <mergeCell ref="A1:O1"/>
    <mergeCell ref="N4:N6"/>
    <mergeCell ref="O4:O6"/>
    <mergeCell ref="A4:A6"/>
    <mergeCell ref="B4:B6"/>
    <mergeCell ref="C4:C6"/>
    <mergeCell ref="D4:M4"/>
    <mergeCell ref="D5:K5"/>
    <mergeCell ref="L5:L6"/>
    <mergeCell ref="M5:M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showGridLines="0" workbookViewId="0">
      <selection activeCell="M7" sqref="M7"/>
    </sheetView>
  </sheetViews>
  <sheetFormatPr baseColWidth="10" defaultColWidth="11.42578125" defaultRowHeight="14.1" customHeight="1" x14ac:dyDescent="0.25"/>
  <cols>
    <col min="1" max="1" width="26" style="4" bestFit="1" customWidth="1"/>
    <col min="2" max="2" width="19.42578125" style="4" customWidth="1"/>
    <col min="3" max="3" width="12.42578125" style="4" bestFit="1" customWidth="1"/>
    <col min="4" max="5" width="10.7109375" style="4" customWidth="1"/>
    <col min="6" max="7" width="15.7109375" style="4" customWidth="1"/>
    <col min="8" max="8" width="22.140625" style="4" customWidth="1"/>
    <col min="9" max="9" width="14.5703125" style="4" bestFit="1" customWidth="1"/>
    <col min="10" max="10" width="13.140625" style="4" bestFit="1" customWidth="1"/>
    <col min="11" max="11" width="10.7109375" style="4" customWidth="1"/>
    <col min="12" max="12" width="13.140625" style="4" bestFit="1" customWidth="1"/>
    <col min="13" max="13" width="24.7109375" style="4" customWidth="1"/>
    <col min="14" max="16384" width="11.42578125" style="4"/>
  </cols>
  <sheetData>
    <row r="1" spans="1:14" ht="39.950000000000003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4.1" customHeight="1" x14ac:dyDescent="0.25">
      <c r="A2" s="43" t="s">
        <v>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4.1" customHeight="1" x14ac:dyDescent="0.25">
      <c r="A3" s="15"/>
      <c r="B3" s="28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ht="14.1" customHeight="1" x14ac:dyDescent="0.25">
      <c r="A4" s="40" t="s">
        <v>1</v>
      </c>
      <c r="B4" s="40" t="s">
        <v>2</v>
      </c>
      <c r="C4" s="40" t="s">
        <v>65</v>
      </c>
      <c r="D4" s="40" t="s">
        <v>82</v>
      </c>
      <c r="E4" s="40"/>
      <c r="F4" s="40"/>
      <c r="G4" s="40"/>
      <c r="H4" s="40"/>
      <c r="I4" s="40"/>
      <c r="J4" s="40"/>
      <c r="K4" s="40"/>
      <c r="L4" s="40"/>
      <c r="M4" s="40" t="s">
        <v>71</v>
      </c>
      <c r="N4" s="40" t="s">
        <v>70</v>
      </c>
    </row>
    <row r="5" spans="1:14" ht="14.1" customHeight="1" x14ac:dyDescent="0.25">
      <c r="A5" s="40"/>
      <c r="B5" s="40"/>
      <c r="C5" s="40"/>
      <c r="D5" s="40" t="s">
        <v>83</v>
      </c>
      <c r="E5" s="40"/>
      <c r="F5" s="40"/>
      <c r="G5" s="40"/>
      <c r="H5" s="40"/>
      <c r="I5" s="40"/>
      <c r="J5" s="40"/>
      <c r="K5" s="40" t="s">
        <v>66</v>
      </c>
      <c r="L5" s="40" t="s">
        <v>7</v>
      </c>
      <c r="M5" s="40"/>
      <c r="N5" s="40"/>
    </row>
    <row r="6" spans="1:14" ht="39" customHeight="1" x14ac:dyDescent="0.25">
      <c r="A6" s="40"/>
      <c r="B6" s="40"/>
      <c r="C6" s="40"/>
      <c r="D6" s="6" t="s">
        <v>16</v>
      </c>
      <c r="E6" s="6" t="s">
        <v>53</v>
      </c>
      <c r="F6" s="6" t="s">
        <v>67</v>
      </c>
      <c r="G6" s="6" t="s">
        <v>56</v>
      </c>
      <c r="H6" s="6" t="s">
        <v>77</v>
      </c>
      <c r="I6" s="6" t="s">
        <v>57</v>
      </c>
      <c r="J6" s="6" t="s">
        <v>78</v>
      </c>
      <c r="K6" s="40"/>
      <c r="L6" s="40"/>
      <c r="M6" s="40"/>
      <c r="N6" s="40"/>
    </row>
    <row r="7" spans="1:14" ht="14.1" customHeight="1" x14ac:dyDescent="0.25">
      <c r="A7" s="29" t="s">
        <v>0</v>
      </c>
      <c r="B7" s="30" t="s">
        <v>58</v>
      </c>
      <c r="C7" s="31">
        <v>2987316</v>
      </c>
      <c r="D7" s="31">
        <v>86.862822680961699</v>
      </c>
      <c r="E7" s="31">
        <v>44.502396461938098</v>
      </c>
      <c r="F7" s="31">
        <v>12.259318107633201</v>
      </c>
      <c r="G7" s="31">
        <v>1.6162678087161999</v>
      </c>
      <c r="H7" s="31">
        <v>40.466043153656798</v>
      </c>
      <c r="I7" s="31">
        <v>2.7518558754649001</v>
      </c>
      <c r="J7" s="31">
        <v>1.4229245660760199</v>
      </c>
      <c r="K7" s="31">
        <v>12.7122473819308</v>
      </c>
      <c r="L7" s="31">
        <v>0.42492993710742</v>
      </c>
      <c r="M7" s="31">
        <f>AVERAGE(D7:D9)</f>
        <v>86.768683750946579</v>
      </c>
      <c r="N7" s="31"/>
    </row>
    <row r="8" spans="1:14" ht="14.1" customHeight="1" x14ac:dyDescent="0.25">
      <c r="A8" s="29" t="s">
        <v>0</v>
      </c>
      <c r="B8" s="30" t="s">
        <v>59</v>
      </c>
      <c r="C8" s="31">
        <v>2207466</v>
      </c>
      <c r="D8" s="31">
        <v>87.460599619654403</v>
      </c>
      <c r="E8" s="31">
        <v>44.250135834166798</v>
      </c>
      <c r="F8" s="31">
        <v>11.9247118735895</v>
      </c>
      <c r="G8" s="31">
        <v>1.69397766466752</v>
      </c>
      <c r="H8" s="31">
        <v>41.276649524023597</v>
      </c>
      <c r="I8" s="31">
        <v>2.6167694724558301</v>
      </c>
      <c r="J8" s="31">
        <v>1.30784088160388</v>
      </c>
      <c r="K8" s="31">
        <v>12.0858486608627</v>
      </c>
      <c r="L8" s="31">
        <v>0.45355171948287998</v>
      </c>
      <c r="M8" s="31"/>
      <c r="N8" s="31"/>
    </row>
    <row r="9" spans="1:14" ht="14.1" customHeight="1" x14ac:dyDescent="0.25">
      <c r="A9" s="29" t="s">
        <v>0</v>
      </c>
      <c r="B9" s="30" t="s">
        <v>19</v>
      </c>
      <c r="C9" s="31">
        <v>3351784</v>
      </c>
      <c r="D9" s="31">
        <v>85.982628952223607</v>
      </c>
      <c r="E9" s="31">
        <v>42.187447951943597</v>
      </c>
      <c r="F9" s="31">
        <v>12.232646484049701</v>
      </c>
      <c r="G9" s="31">
        <v>1.8469426277745</v>
      </c>
      <c r="H9" s="31">
        <v>42.894746338592697</v>
      </c>
      <c r="I9" s="31">
        <v>2.6818975472179898</v>
      </c>
      <c r="J9" s="31">
        <v>1.2811455569003201</v>
      </c>
      <c r="K9" s="31">
        <v>13.590792246755701</v>
      </c>
      <c r="L9" s="31">
        <v>0.42657880102058998</v>
      </c>
      <c r="M9" s="31"/>
      <c r="N9" s="31"/>
    </row>
    <row r="10" spans="1:14" ht="14.1" customHeight="1" x14ac:dyDescent="0.25">
      <c r="A10" s="29" t="s">
        <v>20</v>
      </c>
      <c r="B10" s="30" t="s">
        <v>58</v>
      </c>
      <c r="C10" s="31">
        <v>27203</v>
      </c>
      <c r="D10" s="31">
        <v>91.8207550637797</v>
      </c>
      <c r="E10" s="31">
        <v>60.289054367843697</v>
      </c>
      <c r="F10" s="31">
        <v>12.4869885499239</v>
      </c>
      <c r="G10" s="31">
        <v>0.63656017295219003</v>
      </c>
      <c r="H10" s="31">
        <v>29.345824325406301</v>
      </c>
      <c r="I10" s="31">
        <v>1.7535431179437899</v>
      </c>
      <c r="J10" s="31">
        <v>0.20017615501641001</v>
      </c>
      <c r="K10" s="31">
        <v>8.1351321545417807</v>
      </c>
      <c r="L10" s="31">
        <v>4.4112781678491302E-2</v>
      </c>
      <c r="M10" s="31">
        <f>AVERAGE(D10:D12)</f>
        <v>90.419636349939992</v>
      </c>
      <c r="N10" s="32">
        <f>_xlfn.RANK.EQ(M10,M$10:M$103,0)</f>
        <v>10</v>
      </c>
    </row>
    <row r="11" spans="1:14" ht="14.1" customHeight="1" x14ac:dyDescent="0.25">
      <c r="A11" s="29" t="s">
        <v>20</v>
      </c>
      <c r="B11" s="30" t="s">
        <v>59</v>
      </c>
      <c r="C11" s="31">
        <v>19792</v>
      </c>
      <c r="D11" s="31">
        <v>89.995957962813193</v>
      </c>
      <c r="E11" s="31">
        <v>59.566584325173999</v>
      </c>
      <c r="F11" s="31">
        <v>14.288120368291001</v>
      </c>
      <c r="G11" s="31">
        <v>7.8598697507289997E-2</v>
      </c>
      <c r="H11" s="31">
        <v>27.442173815405301</v>
      </c>
      <c r="I11" s="31">
        <v>2.4590163934426199</v>
      </c>
      <c r="J11" s="31">
        <v>0.14035481697731</v>
      </c>
      <c r="K11" s="31">
        <v>9.9737267582861708</v>
      </c>
      <c r="L11" s="31">
        <v>3.0315278900565901E-2</v>
      </c>
      <c r="M11" s="31"/>
      <c r="N11" s="32"/>
    </row>
    <row r="12" spans="1:14" ht="14.1" customHeight="1" x14ac:dyDescent="0.25">
      <c r="A12" s="29" t="s">
        <v>20</v>
      </c>
      <c r="B12" s="30" t="s">
        <v>19</v>
      </c>
      <c r="C12" s="31">
        <v>28415</v>
      </c>
      <c r="D12" s="31">
        <v>89.442196023227098</v>
      </c>
      <c r="E12" s="31">
        <v>57.442455242966702</v>
      </c>
      <c r="F12" s="31">
        <v>14.6960456423372</v>
      </c>
      <c r="G12" s="31">
        <v>0.22821168601219</v>
      </c>
      <c r="H12" s="31">
        <v>30.674798347432599</v>
      </c>
      <c r="I12" s="31">
        <v>1.32598858941569</v>
      </c>
      <c r="J12" s="31">
        <v>0.25968915994490999</v>
      </c>
      <c r="K12" s="31">
        <v>10.557803976772799</v>
      </c>
      <c r="L12" s="31">
        <v>0</v>
      </c>
      <c r="M12" s="31"/>
      <c r="N12" s="32"/>
    </row>
    <row r="13" spans="1:14" ht="14.1" customHeight="1" x14ac:dyDescent="0.25">
      <c r="A13" s="29" t="s">
        <v>21</v>
      </c>
      <c r="B13" s="30" t="s">
        <v>58</v>
      </c>
      <c r="C13" s="31">
        <v>69522</v>
      </c>
      <c r="D13" s="31">
        <v>84.449526768504896</v>
      </c>
      <c r="E13" s="31">
        <v>53.972850062168902</v>
      </c>
      <c r="F13" s="31">
        <v>15.7381069986884</v>
      </c>
      <c r="G13" s="31">
        <v>0.68641310827613</v>
      </c>
      <c r="H13" s="31">
        <v>26.032600364497199</v>
      </c>
      <c r="I13" s="31">
        <v>4.4335814412971999</v>
      </c>
      <c r="J13" s="31">
        <v>1.84122225817989</v>
      </c>
      <c r="K13" s="31">
        <v>15.269986479100099</v>
      </c>
      <c r="L13" s="31">
        <v>0.28048675239491999</v>
      </c>
      <c r="M13" s="31">
        <f>AVERAGE(D13:D15)</f>
        <v>86.036750694566152</v>
      </c>
      <c r="N13" s="32">
        <f>_xlfn.RANK.EQ(M13,M$10:M$103,0)</f>
        <v>22</v>
      </c>
    </row>
    <row r="14" spans="1:14" ht="14.1" customHeight="1" x14ac:dyDescent="0.25">
      <c r="A14" s="29" t="s">
        <v>21</v>
      </c>
      <c r="B14" s="30" t="s">
        <v>59</v>
      </c>
      <c r="C14" s="31">
        <v>46249</v>
      </c>
      <c r="D14" s="31">
        <v>87.160803476831902</v>
      </c>
      <c r="E14" s="31">
        <v>55.644861204137797</v>
      </c>
      <c r="F14" s="31">
        <v>16.0899010195728</v>
      </c>
      <c r="G14" s="31">
        <v>0.87569149859839002</v>
      </c>
      <c r="H14" s="31">
        <v>24.159658653965401</v>
      </c>
      <c r="I14" s="31">
        <v>4.5099352534047696</v>
      </c>
      <c r="J14" s="31">
        <v>2.17062340304135</v>
      </c>
      <c r="K14" s="31">
        <v>12.787303509265</v>
      </c>
      <c r="L14" s="31">
        <v>5.1893013903003299E-2</v>
      </c>
      <c r="M14" s="31"/>
      <c r="N14" s="32"/>
    </row>
    <row r="15" spans="1:14" ht="14.1" customHeight="1" x14ac:dyDescent="0.25">
      <c r="A15" s="29" t="s">
        <v>21</v>
      </c>
      <c r="B15" s="30" t="s">
        <v>19</v>
      </c>
      <c r="C15" s="31">
        <v>63970</v>
      </c>
      <c r="D15" s="31">
        <v>86.499921838361701</v>
      </c>
      <c r="E15" s="31">
        <v>51.8252792135034</v>
      </c>
      <c r="F15" s="31">
        <v>16.2016120287707</v>
      </c>
      <c r="G15" s="31">
        <v>0.44276574981023997</v>
      </c>
      <c r="H15" s="31">
        <v>27.001481909856501</v>
      </c>
      <c r="I15" s="31">
        <v>5.2752376477391802</v>
      </c>
      <c r="J15" s="31">
        <v>2.78852062023349</v>
      </c>
      <c r="K15" s="31">
        <v>13.367203376582699</v>
      </c>
      <c r="L15" s="31">
        <v>0.13287478505549</v>
      </c>
      <c r="M15" s="31"/>
      <c r="N15" s="32"/>
    </row>
    <row r="16" spans="1:14" ht="14.1" customHeight="1" x14ac:dyDescent="0.25">
      <c r="A16" s="29" t="s">
        <v>22</v>
      </c>
      <c r="B16" s="30" t="s">
        <v>58</v>
      </c>
      <c r="C16" s="31">
        <v>15092</v>
      </c>
      <c r="D16" s="31">
        <v>89.868804664723001</v>
      </c>
      <c r="E16" s="31">
        <v>55.017326550173202</v>
      </c>
      <c r="F16" s="31">
        <v>27.198997271989899</v>
      </c>
      <c r="G16" s="31">
        <v>1.61468701614687</v>
      </c>
      <c r="H16" s="31">
        <v>19.560569195605598</v>
      </c>
      <c r="I16" s="31">
        <v>2.8238590282385898</v>
      </c>
      <c r="J16" s="31">
        <v>0.45712600457126001</v>
      </c>
      <c r="K16" s="31">
        <v>9.6474953617810701</v>
      </c>
      <c r="L16" s="31">
        <v>0.48369997349589</v>
      </c>
      <c r="M16" s="31">
        <f>AVERAGE(D16:D18)</f>
        <v>90.58524119470087</v>
      </c>
      <c r="N16" s="32">
        <f>_xlfn.RANK.EQ(M16,M$10:M$103,0)</f>
        <v>9</v>
      </c>
    </row>
    <row r="17" spans="1:14" ht="14.1" customHeight="1" x14ac:dyDescent="0.25">
      <c r="A17" s="29" t="s">
        <v>22</v>
      </c>
      <c r="B17" s="30" t="s">
        <v>59</v>
      </c>
      <c r="C17" s="31">
        <v>10256</v>
      </c>
      <c r="D17" s="31">
        <v>90.356864274570896</v>
      </c>
      <c r="E17" s="31">
        <v>53.199525196935298</v>
      </c>
      <c r="F17" s="31">
        <v>27.581741663968899</v>
      </c>
      <c r="G17" s="31">
        <v>1.2625445127873101</v>
      </c>
      <c r="H17" s="31">
        <v>21.063990503938701</v>
      </c>
      <c r="I17" s="31">
        <v>2.9567281752454901</v>
      </c>
      <c r="J17" s="31">
        <v>0.85248732059997001</v>
      </c>
      <c r="K17" s="31">
        <v>9.1263650546021804</v>
      </c>
      <c r="L17" s="31">
        <v>0.51677067082683004</v>
      </c>
      <c r="M17" s="31"/>
      <c r="N17" s="32"/>
    </row>
    <row r="18" spans="1:14" ht="14.1" customHeight="1" x14ac:dyDescent="0.25">
      <c r="A18" s="29" t="s">
        <v>22</v>
      </c>
      <c r="B18" s="30" t="s">
        <v>19</v>
      </c>
      <c r="C18" s="31">
        <v>13176</v>
      </c>
      <c r="D18" s="31">
        <v>91.5300546448087</v>
      </c>
      <c r="E18" s="31">
        <v>49.286898839137599</v>
      </c>
      <c r="F18" s="31">
        <v>30.1326699834162</v>
      </c>
      <c r="G18" s="31">
        <v>1.8573797678275199</v>
      </c>
      <c r="H18" s="31">
        <v>23.507462686567099</v>
      </c>
      <c r="I18" s="31">
        <v>2.0729684908789299</v>
      </c>
      <c r="J18" s="31">
        <v>0.70480928689883005</v>
      </c>
      <c r="K18" s="31">
        <v>7.9690346083788697</v>
      </c>
      <c r="L18" s="31">
        <v>0.50091074681238001</v>
      </c>
      <c r="M18" s="31"/>
      <c r="N18" s="32"/>
    </row>
    <row r="19" spans="1:14" ht="14.1" customHeight="1" x14ac:dyDescent="0.25">
      <c r="A19" s="29" t="s">
        <v>23</v>
      </c>
      <c r="B19" s="30" t="s">
        <v>58</v>
      </c>
      <c r="C19" s="31">
        <v>20528</v>
      </c>
      <c r="D19" s="31">
        <v>91.416601714731101</v>
      </c>
      <c r="E19" s="31">
        <v>36.235745497175699</v>
      </c>
      <c r="F19" s="31">
        <v>15.5707129915805</v>
      </c>
      <c r="G19" s="31">
        <v>5.0197165085793403</v>
      </c>
      <c r="H19" s="31">
        <v>47.628690184375998</v>
      </c>
      <c r="I19" s="31">
        <v>0.77800277096877002</v>
      </c>
      <c r="J19" s="31">
        <v>0.19716508579344999</v>
      </c>
      <c r="K19" s="31">
        <v>8.55416991426344</v>
      </c>
      <c r="L19" s="31">
        <v>2.9228371005456E-2</v>
      </c>
      <c r="M19" s="31">
        <f>AVERAGE(D19:D21)</f>
        <v>91.1523863786731</v>
      </c>
      <c r="N19" s="32">
        <f>_xlfn.RANK.EQ(M19,M$10:M$103,0)</f>
        <v>5</v>
      </c>
    </row>
    <row r="20" spans="1:14" ht="14.1" customHeight="1" x14ac:dyDescent="0.25">
      <c r="A20" s="29" t="s">
        <v>23</v>
      </c>
      <c r="B20" s="30" t="s">
        <v>59</v>
      </c>
      <c r="C20" s="31">
        <v>14323</v>
      </c>
      <c r="D20" s="31">
        <v>91.929065139984601</v>
      </c>
      <c r="E20" s="31">
        <v>37.897774739879999</v>
      </c>
      <c r="F20" s="31">
        <v>12.994607731449801</v>
      </c>
      <c r="G20" s="31">
        <v>4.0176198070934896</v>
      </c>
      <c r="H20" s="31">
        <v>48.196248196248199</v>
      </c>
      <c r="I20" s="31">
        <v>0.99491152122730997</v>
      </c>
      <c r="J20" s="31">
        <v>0.24303182197918999</v>
      </c>
      <c r="K20" s="31">
        <v>7.77770020247155</v>
      </c>
      <c r="L20" s="31">
        <v>0.29323465754381001</v>
      </c>
      <c r="M20" s="31"/>
      <c r="N20" s="32"/>
    </row>
    <row r="21" spans="1:14" ht="14.1" customHeight="1" x14ac:dyDescent="0.25">
      <c r="A21" s="29" t="s">
        <v>23</v>
      </c>
      <c r="B21" s="30" t="s">
        <v>19</v>
      </c>
      <c r="C21" s="31">
        <v>23320</v>
      </c>
      <c r="D21" s="31">
        <v>90.111492281303597</v>
      </c>
      <c r="E21" s="31">
        <v>35.243171219187197</v>
      </c>
      <c r="F21" s="31">
        <v>17.507376035024201</v>
      </c>
      <c r="G21" s="31">
        <v>4.4827258018463798</v>
      </c>
      <c r="H21" s="31">
        <v>47.425525839916197</v>
      </c>
      <c r="I21" s="31">
        <v>0.78994955743788997</v>
      </c>
      <c r="J21" s="31">
        <v>0.81374321880651002</v>
      </c>
      <c r="K21" s="31">
        <v>9.8198970840480193</v>
      </c>
      <c r="L21" s="31">
        <v>6.861063464837E-2</v>
      </c>
      <c r="M21" s="31"/>
      <c r="N21" s="32"/>
    </row>
    <row r="22" spans="1:14" ht="14.1" customHeight="1" x14ac:dyDescent="0.25">
      <c r="A22" s="29" t="s">
        <v>24</v>
      </c>
      <c r="B22" s="30" t="s">
        <v>58</v>
      </c>
      <c r="C22" s="31">
        <v>72337</v>
      </c>
      <c r="D22" s="31">
        <v>90.650704342176198</v>
      </c>
      <c r="E22" s="31">
        <v>72.055997804007703</v>
      </c>
      <c r="F22" s="31">
        <v>12.9228047701833</v>
      </c>
      <c r="G22" s="31">
        <v>9.4549669076150006E-2</v>
      </c>
      <c r="H22" s="31">
        <v>14.0924756763351</v>
      </c>
      <c r="I22" s="31">
        <v>2.95391466129868</v>
      </c>
      <c r="J22" s="31">
        <v>2.24631713789001</v>
      </c>
      <c r="K22" s="31">
        <v>8.8682140536654792</v>
      </c>
      <c r="L22" s="31">
        <v>0.48108160415831003</v>
      </c>
      <c r="M22" s="31">
        <f>AVERAGE(D22:D24)</f>
        <v>91.02251327272171</v>
      </c>
      <c r="N22" s="32">
        <f>_xlfn.RANK.EQ(M22,M$10:M$103,0)</f>
        <v>7</v>
      </c>
    </row>
    <row r="23" spans="1:14" ht="14.1" customHeight="1" x14ac:dyDescent="0.25">
      <c r="A23" s="29" t="s">
        <v>24</v>
      </c>
      <c r="B23" s="30" t="s">
        <v>59</v>
      </c>
      <c r="C23" s="31">
        <v>49348</v>
      </c>
      <c r="D23" s="31">
        <v>91.172894544865002</v>
      </c>
      <c r="E23" s="31">
        <v>73.759779516358407</v>
      </c>
      <c r="F23" s="31">
        <v>12.2999644381223</v>
      </c>
      <c r="G23" s="31">
        <v>0.60455192034139005</v>
      </c>
      <c r="H23" s="31">
        <v>12.880067567567499</v>
      </c>
      <c r="I23" s="31">
        <v>2.5960170697012801</v>
      </c>
      <c r="J23" s="31">
        <v>2.1137091038406801</v>
      </c>
      <c r="K23" s="31">
        <v>8.5190889195104091</v>
      </c>
      <c r="L23" s="31">
        <v>0.30801653562454001</v>
      </c>
      <c r="M23" s="31"/>
      <c r="N23" s="32"/>
    </row>
    <row r="24" spans="1:14" ht="14.1" customHeight="1" x14ac:dyDescent="0.25">
      <c r="A24" s="29" t="s">
        <v>24</v>
      </c>
      <c r="B24" s="30" t="s">
        <v>19</v>
      </c>
      <c r="C24" s="31">
        <v>70968</v>
      </c>
      <c r="D24" s="31">
        <v>91.243940931123902</v>
      </c>
      <c r="E24" s="31">
        <v>72.400160607838899</v>
      </c>
      <c r="F24" s="31">
        <v>12.340550390709399</v>
      </c>
      <c r="G24" s="31">
        <v>0.20384841090896999</v>
      </c>
      <c r="H24" s="31">
        <v>14.000679494703</v>
      </c>
      <c r="I24" s="31">
        <v>3.36967600457114</v>
      </c>
      <c r="J24" s="31">
        <v>1.8315470858942999</v>
      </c>
      <c r="K24" s="31">
        <v>8.4770600834178804</v>
      </c>
      <c r="L24" s="31">
        <v>0.27899898545822999</v>
      </c>
      <c r="M24" s="31"/>
      <c r="N24" s="32"/>
    </row>
    <row r="25" spans="1:14" ht="14.1" customHeight="1" x14ac:dyDescent="0.25">
      <c r="A25" s="29" t="s">
        <v>25</v>
      </c>
      <c r="B25" s="30" t="s">
        <v>58</v>
      </c>
      <c r="C25" s="31">
        <v>17467</v>
      </c>
      <c r="D25" s="31">
        <v>93.358905364401394</v>
      </c>
      <c r="E25" s="31">
        <v>50.4200650027595</v>
      </c>
      <c r="F25" s="31">
        <v>12.000981173729</v>
      </c>
      <c r="G25" s="31">
        <v>2.3180229349359101</v>
      </c>
      <c r="H25" s="31">
        <v>35.733120745691998</v>
      </c>
      <c r="I25" s="31">
        <v>1.80903906297908</v>
      </c>
      <c r="J25" s="31">
        <v>0.91985037100630995</v>
      </c>
      <c r="K25" s="31">
        <v>6.55521841186237</v>
      </c>
      <c r="L25" s="31">
        <v>8.5876223736179993E-2</v>
      </c>
      <c r="M25" s="31">
        <f>AVERAGE(D25:D27)</f>
        <v>92.81905343786093</v>
      </c>
      <c r="N25" s="32">
        <f>_xlfn.RANK.EQ(M25,M$10:M$103,0)</f>
        <v>2</v>
      </c>
    </row>
    <row r="26" spans="1:14" ht="14.1" customHeight="1" x14ac:dyDescent="0.25">
      <c r="A26" s="29" t="s">
        <v>25</v>
      </c>
      <c r="B26" s="30" t="s">
        <v>59</v>
      </c>
      <c r="C26" s="31">
        <v>12210</v>
      </c>
      <c r="D26" s="31">
        <v>92.604422604422595</v>
      </c>
      <c r="E26" s="31">
        <v>49.597594410542101</v>
      </c>
      <c r="F26" s="31">
        <v>12.2402051826302</v>
      </c>
      <c r="G26" s="31">
        <v>1.7245953833908201</v>
      </c>
      <c r="H26" s="31">
        <v>37.277792517909198</v>
      </c>
      <c r="I26" s="31">
        <v>2.00760590784469</v>
      </c>
      <c r="J26" s="31">
        <v>0.70752631113469</v>
      </c>
      <c r="K26" s="31">
        <v>7.3710073710073702</v>
      </c>
      <c r="L26" s="31">
        <v>2.45700245700246E-2</v>
      </c>
      <c r="M26" s="31"/>
      <c r="N26" s="32"/>
    </row>
    <row r="27" spans="1:14" ht="14.1" customHeight="1" x14ac:dyDescent="0.25">
      <c r="A27" s="29" t="s">
        <v>25</v>
      </c>
      <c r="B27" s="30" t="s">
        <v>19</v>
      </c>
      <c r="C27" s="31">
        <v>19051</v>
      </c>
      <c r="D27" s="31">
        <v>92.4938323447588</v>
      </c>
      <c r="E27" s="31">
        <v>48.782702457295201</v>
      </c>
      <c r="F27" s="31">
        <v>12.008399069292301</v>
      </c>
      <c r="G27" s="31">
        <v>1.6798138584643301</v>
      </c>
      <c r="H27" s="31">
        <v>37.977413313659802</v>
      </c>
      <c r="I27" s="31">
        <v>2.1054423698995501</v>
      </c>
      <c r="J27" s="31">
        <v>0.94205777197661</v>
      </c>
      <c r="K27" s="31">
        <v>7.3959372211432397</v>
      </c>
      <c r="L27" s="31">
        <v>0.11023043409794001</v>
      </c>
      <c r="M27" s="31"/>
      <c r="N27" s="32"/>
    </row>
    <row r="28" spans="1:14" ht="14.1" customHeight="1" x14ac:dyDescent="0.25">
      <c r="A28" s="29" t="s">
        <v>26</v>
      </c>
      <c r="B28" s="30" t="s">
        <v>58</v>
      </c>
      <c r="C28" s="31">
        <v>98989</v>
      </c>
      <c r="D28" s="31">
        <v>85.172089828162697</v>
      </c>
      <c r="E28" s="31">
        <v>14.4892125582664</v>
      </c>
      <c r="F28" s="31">
        <v>9.8362016818683191</v>
      </c>
      <c r="G28" s="31">
        <v>0.82551505734719999</v>
      </c>
      <c r="H28" s="31">
        <v>75.972293057845306</v>
      </c>
      <c r="I28" s="31">
        <v>0.90616882731790005</v>
      </c>
      <c r="J28" s="31">
        <v>1.17303791913273</v>
      </c>
      <c r="K28" s="31">
        <v>14.6056632555132</v>
      </c>
      <c r="L28" s="31">
        <v>0.22224691632403001</v>
      </c>
      <c r="M28" s="31">
        <f>AVERAGE(D28:D30)</f>
        <v>85.576584121352369</v>
      </c>
      <c r="N28" s="32">
        <f>_xlfn.RANK.EQ(M28,M$10:M$103,0)</f>
        <v>26</v>
      </c>
    </row>
    <row r="29" spans="1:14" ht="14.1" customHeight="1" x14ac:dyDescent="0.25">
      <c r="A29" s="29" t="s">
        <v>26</v>
      </c>
      <c r="B29" s="30" t="s">
        <v>59</v>
      </c>
      <c r="C29" s="31">
        <v>78997</v>
      </c>
      <c r="D29" s="31">
        <v>86.421003329240307</v>
      </c>
      <c r="E29" s="31">
        <v>14.2536985498754</v>
      </c>
      <c r="F29" s="31">
        <v>9.4316683755676003</v>
      </c>
      <c r="G29" s="31">
        <v>0.79097700307602004</v>
      </c>
      <c r="H29" s="31">
        <v>77.373663395342007</v>
      </c>
      <c r="I29" s="31">
        <v>0.60055661344660005</v>
      </c>
      <c r="J29" s="31">
        <v>0.91694741467701002</v>
      </c>
      <c r="K29" s="31">
        <v>13.315695532741699</v>
      </c>
      <c r="L29" s="31">
        <v>0.26330113801789001</v>
      </c>
      <c r="M29" s="31"/>
      <c r="N29" s="32"/>
    </row>
    <row r="30" spans="1:14" ht="14.1" customHeight="1" x14ac:dyDescent="0.25">
      <c r="A30" s="29" t="s">
        <v>26</v>
      </c>
      <c r="B30" s="30" t="s">
        <v>19</v>
      </c>
      <c r="C30" s="31">
        <v>113494</v>
      </c>
      <c r="D30" s="31">
        <v>85.136659206654102</v>
      </c>
      <c r="E30" s="31">
        <v>15.120310478654501</v>
      </c>
      <c r="F30" s="31">
        <v>10.4714100905562</v>
      </c>
      <c r="G30" s="31">
        <v>0.58369987063388995</v>
      </c>
      <c r="H30" s="31">
        <v>75.089262613195302</v>
      </c>
      <c r="I30" s="31">
        <v>0.76170763260024998</v>
      </c>
      <c r="J30" s="31">
        <v>1.25950840879689</v>
      </c>
      <c r="K30" s="31">
        <v>14.6598058047121</v>
      </c>
      <c r="L30" s="31">
        <v>0.20353498863375999</v>
      </c>
      <c r="M30" s="31"/>
      <c r="N30" s="32"/>
    </row>
    <row r="31" spans="1:14" ht="14.1" customHeight="1" x14ac:dyDescent="0.25">
      <c r="A31" s="29" t="s">
        <v>27</v>
      </c>
      <c r="B31" s="30" t="s">
        <v>58</v>
      </c>
      <c r="C31" s="31">
        <v>85781</v>
      </c>
      <c r="D31" s="31">
        <v>89.7494783227054</v>
      </c>
      <c r="E31" s="31">
        <v>57.094612147347597</v>
      </c>
      <c r="F31" s="31">
        <v>12.7240608926066</v>
      </c>
      <c r="G31" s="31">
        <v>0.38317659895048001</v>
      </c>
      <c r="H31" s="31">
        <v>27.1366966280459</v>
      </c>
      <c r="I31" s="31">
        <v>2.8536914843871699</v>
      </c>
      <c r="J31" s="31">
        <v>2.6718449628513499</v>
      </c>
      <c r="K31" s="31">
        <v>7.5727725253844103</v>
      </c>
      <c r="L31" s="31">
        <v>2.6777491519100902</v>
      </c>
      <c r="M31" s="31">
        <f>AVERAGE(D31:D33)</f>
        <v>90.208464283784295</v>
      </c>
      <c r="N31" s="32">
        <f>_xlfn.RANK.EQ(M31,M$10:M$103,0)</f>
        <v>11</v>
      </c>
    </row>
    <row r="32" spans="1:14" ht="14.1" customHeight="1" x14ac:dyDescent="0.25">
      <c r="A32" s="29" t="s">
        <v>27</v>
      </c>
      <c r="B32" s="30" t="s">
        <v>59</v>
      </c>
      <c r="C32" s="31">
        <v>63482</v>
      </c>
      <c r="D32" s="31">
        <v>90.838347878138606</v>
      </c>
      <c r="E32" s="31">
        <v>56.681580133874299</v>
      </c>
      <c r="F32" s="31">
        <v>12.161412270662</v>
      </c>
      <c r="G32" s="31">
        <v>0.34682481878402999</v>
      </c>
      <c r="H32" s="31">
        <v>28.004369992716601</v>
      </c>
      <c r="I32" s="31">
        <v>2.9913640620122699</v>
      </c>
      <c r="J32" s="31">
        <v>2.80581278396282</v>
      </c>
      <c r="K32" s="31">
        <v>6.3608581960240702</v>
      </c>
      <c r="L32" s="31">
        <v>2.8007939258372399</v>
      </c>
      <c r="M32" s="31"/>
      <c r="N32" s="32"/>
    </row>
    <row r="33" spans="1:14" ht="14.1" customHeight="1" x14ac:dyDescent="0.25">
      <c r="A33" s="29" t="s">
        <v>27</v>
      </c>
      <c r="B33" s="30" t="s">
        <v>19</v>
      </c>
      <c r="C33" s="31">
        <v>82520</v>
      </c>
      <c r="D33" s="31">
        <v>90.037566650508893</v>
      </c>
      <c r="E33" s="31">
        <v>55.517570895974302</v>
      </c>
      <c r="F33" s="31">
        <v>12.8925019179262</v>
      </c>
      <c r="G33" s="31">
        <v>0.41992489804708</v>
      </c>
      <c r="H33" s="31">
        <v>28.837534825502299</v>
      </c>
      <c r="I33" s="31">
        <v>2.3540020727062201</v>
      </c>
      <c r="J33" s="31">
        <v>2.9165937630385299</v>
      </c>
      <c r="K33" s="31">
        <v>7.22249151720795</v>
      </c>
      <c r="L33" s="31">
        <v>2.7399418322830802</v>
      </c>
      <c r="M33" s="31"/>
      <c r="N33" s="32"/>
    </row>
    <row r="34" spans="1:14" ht="14.1" customHeight="1" x14ac:dyDescent="0.25">
      <c r="A34" s="29" t="s">
        <v>68</v>
      </c>
      <c r="B34" s="30" t="s">
        <v>58</v>
      </c>
      <c r="C34" s="31">
        <v>304944</v>
      </c>
      <c r="D34" s="31">
        <v>87.613791384647598</v>
      </c>
      <c r="E34" s="31">
        <v>52.107436005883798</v>
      </c>
      <c r="F34" s="31">
        <v>24.6596774374656</v>
      </c>
      <c r="G34" s="31">
        <v>1.63377287375595</v>
      </c>
      <c r="H34" s="31">
        <v>17.264843378634801</v>
      </c>
      <c r="I34" s="31">
        <v>6.3670355911712599</v>
      </c>
      <c r="J34" s="31">
        <v>1.80145448829035</v>
      </c>
      <c r="K34" s="31">
        <v>11.826433705860699</v>
      </c>
      <c r="L34" s="31">
        <v>0.55977490949157005</v>
      </c>
      <c r="M34" s="31">
        <f>AVERAGE(D34:D36)</f>
        <v>88.57153322597344</v>
      </c>
      <c r="N34" s="32">
        <f>_xlfn.RANK.EQ(M34,M$10:M$103,0)</f>
        <v>16</v>
      </c>
    </row>
    <row r="35" spans="1:14" ht="14.1" customHeight="1" x14ac:dyDescent="0.25">
      <c r="A35" s="29" t="s">
        <v>68</v>
      </c>
      <c r="B35" s="30" t="s">
        <v>59</v>
      </c>
      <c r="C35" s="31">
        <v>227396</v>
      </c>
      <c r="D35" s="31">
        <v>89.154162782106894</v>
      </c>
      <c r="E35" s="31">
        <v>54.501733807520203</v>
      </c>
      <c r="F35" s="31">
        <v>23.115624984585601</v>
      </c>
      <c r="G35" s="31">
        <v>1.7915188943092599</v>
      </c>
      <c r="H35" s="31">
        <v>17.173819753074199</v>
      </c>
      <c r="I35" s="31">
        <v>5.6423966497807401</v>
      </c>
      <c r="J35" s="31">
        <v>1.59470831093112</v>
      </c>
      <c r="K35" s="31">
        <v>10.3634188815986</v>
      </c>
      <c r="L35" s="31">
        <v>0.48241833629439002</v>
      </c>
      <c r="M35" s="31"/>
      <c r="N35" s="32"/>
    </row>
    <row r="36" spans="1:14" ht="14.1" customHeight="1" x14ac:dyDescent="0.25">
      <c r="A36" s="29" t="s">
        <v>68</v>
      </c>
      <c r="B36" s="30" t="s">
        <v>19</v>
      </c>
      <c r="C36" s="31">
        <v>337816</v>
      </c>
      <c r="D36" s="31">
        <v>88.946645511165798</v>
      </c>
      <c r="E36" s="31">
        <v>56.924013897948598</v>
      </c>
      <c r="F36" s="31">
        <v>23.019808570401601</v>
      </c>
      <c r="G36" s="31">
        <v>2.0946764467045602</v>
      </c>
      <c r="H36" s="31">
        <v>14.5026557861526</v>
      </c>
      <c r="I36" s="31">
        <v>5.8144410868089302</v>
      </c>
      <c r="J36" s="31">
        <v>1.5126000079873201</v>
      </c>
      <c r="K36" s="31">
        <v>10.5868283325834</v>
      </c>
      <c r="L36" s="31">
        <v>0.46652615625074001</v>
      </c>
      <c r="M36" s="31"/>
      <c r="N36" s="32"/>
    </row>
    <row r="37" spans="1:14" ht="14.1" customHeight="1" x14ac:dyDescent="0.25">
      <c r="A37" s="29" t="s">
        <v>29</v>
      </c>
      <c r="B37" s="30" t="s">
        <v>58</v>
      </c>
      <c r="C37" s="31">
        <v>42191</v>
      </c>
      <c r="D37" s="31">
        <v>89.426654973809505</v>
      </c>
      <c r="E37" s="31">
        <v>46.9917837264776</v>
      </c>
      <c r="F37" s="31">
        <v>15.8680095414789</v>
      </c>
      <c r="G37" s="31">
        <v>0.16432547044790999</v>
      </c>
      <c r="H37" s="31">
        <v>39.848926583620397</v>
      </c>
      <c r="I37" s="31">
        <v>1.1317254174397</v>
      </c>
      <c r="J37" s="31">
        <v>0.40021203286508999</v>
      </c>
      <c r="K37" s="31">
        <v>10.4050626910952</v>
      </c>
      <c r="L37" s="31">
        <v>0.16828233509516</v>
      </c>
      <c r="M37" s="31">
        <f>AVERAGE(D37:D39)</f>
        <v>88.623336859180725</v>
      </c>
      <c r="N37" s="32">
        <f>_xlfn.RANK.EQ(M37,M$10:M$103,0)</f>
        <v>15</v>
      </c>
    </row>
    <row r="38" spans="1:14" ht="14.1" customHeight="1" x14ac:dyDescent="0.25">
      <c r="A38" s="29" t="s">
        <v>29</v>
      </c>
      <c r="B38" s="30" t="s">
        <v>59</v>
      </c>
      <c r="C38" s="31">
        <v>33099</v>
      </c>
      <c r="D38" s="31">
        <v>89.220218133478298</v>
      </c>
      <c r="E38" s="31">
        <v>45.552131658257402</v>
      </c>
      <c r="F38" s="31">
        <v>15.824049304121001</v>
      </c>
      <c r="G38" s="31">
        <v>0.31492330093798998</v>
      </c>
      <c r="H38" s="31">
        <v>40.286478615691898</v>
      </c>
      <c r="I38" s="31">
        <v>1.92340252615895</v>
      </c>
      <c r="J38" s="31">
        <v>0.42328400663708998</v>
      </c>
      <c r="K38" s="31">
        <v>10.5531889180942</v>
      </c>
      <c r="L38" s="31">
        <v>0.22659294842743999</v>
      </c>
      <c r="M38" s="31"/>
      <c r="N38" s="32"/>
    </row>
    <row r="39" spans="1:14" ht="14.1" customHeight="1" x14ac:dyDescent="0.25">
      <c r="A39" s="29" t="s">
        <v>29</v>
      </c>
      <c r="B39" s="30" t="s">
        <v>19</v>
      </c>
      <c r="C39" s="31">
        <v>49167</v>
      </c>
      <c r="D39" s="31">
        <v>87.2231374702544</v>
      </c>
      <c r="E39" s="31">
        <v>45.619680540981697</v>
      </c>
      <c r="F39" s="31">
        <v>16.702809840270401</v>
      </c>
      <c r="G39" s="31">
        <v>0.31945901830475998</v>
      </c>
      <c r="H39" s="31">
        <v>39.689868252302603</v>
      </c>
      <c r="I39" s="31">
        <v>1.33846333216742</v>
      </c>
      <c r="J39" s="31">
        <v>0.54564533053514996</v>
      </c>
      <c r="K39" s="31">
        <v>12.6182195374946</v>
      </c>
      <c r="L39" s="31">
        <v>0.15864299225090001</v>
      </c>
      <c r="M39" s="31"/>
      <c r="N39" s="32"/>
    </row>
    <row r="40" spans="1:14" ht="14.1" customHeight="1" x14ac:dyDescent="0.25">
      <c r="A40" s="29" t="s">
        <v>30</v>
      </c>
      <c r="B40" s="30" t="s">
        <v>58</v>
      </c>
      <c r="C40" s="31">
        <v>131412</v>
      </c>
      <c r="D40" s="31">
        <v>88.3519008918515</v>
      </c>
      <c r="E40" s="31">
        <v>37.222341845743003</v>
      </c>
      <c r="F40" s="31">
        <v>7.24172085612161</v>
      </c>
      <c r="G40" s="31">
        <v>1.42112742775935</v>
      </c>
      <c r="H40" s="31">
        <v>53.553249214073404</v>
      </c>
      <c r="I40" s="31">
        <v>1.85004952413763</v>
      </c>
      <c r="J40" s="31">
        <v>0.78291201929288001</v>
      </c>
      <c r="K40" s="31">
        <v>11.533193315678901</v>
      </c>
      <c r="L40" s="31">
        <v>0.11490579246948</v>
      </c>
      <c r="M40" s="31">
        <f>AVERAGE(D40:D42)</f>
        <v>87.622065695557168</v>
      </c>
      <c r="N40" s="32">
        <f>_xlfn.RANK.EQ(M40,M$10:M$103,0)</f>
        <v>19</v>
      </c>
    </row>
    <row r="41" spans="1:14" ht="14.1" customHeight="1" x14ac:dyDescent="0.25">
      <c r="A41" s="29" t="s">
        <v>30</v>
      </c>
      <c r="B41" s="30" t="s">
        <v>59</v>
      </c>
      <c r="C41" s="31">
        <v>97522</v>
      </c>
      <c r="D41" s="31">
        <v>88.0960193597342</v>
      </c>
      <c r="E41" s="31">
        <v>36.618439584230501</v>
      </c>
      <c r="F41" s="31">
        <v>7.71012535937518</v>
      </c>
      <c r="G41" s="31">
        <v>1.67844214496059</v>
      </c>
      <c r="H41" s="31">
        <v>53.707820702338402</v>
      </c>
      <c r="I41" s="31">
        <v>1.68309801776215</v>
      </c>
      <c r="J41" s="31">
        <v>0.78684250346280005</v>
      </c>
      <c r="K41" s="31">
        <v>11.731711818871601</v>
      </c>
      <c r="L41" s="31">
        <v>0.17226882139413999</v>
      </c>
      <c r="M41" s="31"/>
      <c r="N41" s="32"/>
    </row>
    <row r="42" spans="1:14" ht="14.1" customHeight="1" x14ac:dyDescent="0.25">
      <c r="A42" s="29" t="s">
        <v>30</v>
      </c>
      <c r="B42" s="30" t="s">
        <v>19</v>
      </c>
      <c r="C42" s="31">
        <v>158058</v>
      </c>
      <c r="D42" s="31">
        <v>86.418276835085805</v>
      </c>
      <c r="E42" s="31">
        <v>29.9880665636828</v>
      </c>
      <c r="F42" s="31">
        <v>7.6762012138427798</v>
      </c>
      <c r="G42" s="31">
        <v>1.7526777020447899</v>
      </c>
      <c r="H42" s="31">
        <v>60.173071432232</v>
      </c>
      <c r="I42" s="31">
        <v>1.5557393971784299</v>
      </c>
      <c r="J42" s="31">
        <v>0.77457519163048005</v>
      </c>
      <c r="K42" s="31">
        <v>13.3925521011274</v>
      </c>
      <c r="L42" s="31">
        <v>0.18917106378671</v>
      </c>
      <c r="M42" s="31"/>
      <c r="N42" s="32"/>
    </row>
    <row r="43" spans="1:14" ht="14.1" customHeight="1" x14ac:dyDescent="0.25">
      <c r="A43" s="29" t="s">
        <v>31</v>
      </c>
      <c r="B43" s="30" t="s">
        <v>58</v>
      </c>
      <c r="C43" s="31">
        <v>88453</v>
      </c>
      <c r="D43" s="31">
        <v>85.298407063638294</v>
      </c>
      <c r="E43" s="31">
        <v>20.033400045063502</v>
      </c>
      <c r="F43" s="31">
        <v>13.0021603997402</v>
      </c>
      <c r="G43" s="31">
        <v>1.0656204853609701</v>
      </c>
      <c r="H43" s="31">
        <v>66.888891834219095</v>
      </c>
      <c r="I43" s="31">
        <v>0.82969953213428005</v>
      </c>
      <c r="J43" s="31">
        <v>0.95561240042941997</v>
      </c>
      <c r="K43" s="31">
        <v>14.506008840853299</v>
      </c>
      <c r="L43" s="31">
        <v>0.19558409550833999</v>
      </c>
      <c r="M43" s="31">
        <f>AVERAGE(D43:D45)</f>
        <v>84.328509805944989</v>
      </c>
      <c r="N43" s="32">
        <f>_xlfn.RANK.EQ(M43,M$10:M$103,0)</f>
        <v>27</v>
      </c>
    </row>
    <row r="44" spans="1:14" ht="14.1" customHeight="1" x14ac:dyDescent="0.25">
      <c r="A44" s="29" t="s">
        <v>31</v>
      </c>
      <c r="B44" s="30" t="s">
        <v>59</v>
      </c>
      <c r="C44" s="31">
        <v>70408</v>
      </c>
      <c r="D44" s="31">
        <v>85.466140211339606</v>
      </c>
      <c r="E44" s="31">
        <v>17.967594515995</v>
      </c>
      <c r="F44" s="31">
        <v>11.646032405484</v>
      </c>
      <c r="G44" s="31">
        <v>1.6169505608641399</v>
      </c>
      <c r="H44" s="31">
        <v>69.033651848774397</v>
      </c>
      <c r="I44" s="31">
        <v>0.72621520565018005</v>
      </c>
      <c r="J44" s="31">
        <v>1.1732447029497299</v>
      </c>
      <c r="K44" s="31">
        <v>14.4273378025224</v>
      </c>
      <c r="L44" s="31">
        <v>0.10652198613793</v>
      </c>
      <c r="M44" s="31"/>
      <c r="N44" s="32"/>
    </row>
    <row r="45" spans="1:14" ht="14.1" customHeight="1" x14ac:dyDescent="0.25">
      <c r="A45" s="29" t="s">
        <v>31</v>
      </c>
      <c r="B45" s="30" t="s">
        <v>19</v>
      </c>
      <c r="C45" s="31">
        <v>116480</v>
      </c>
      <c r="D45" s="31">
        <v>82.220982142857096</v>
      </c>
      <c r="E45" s="31">
        <v>17.423854820352702</v>
      </c>
      <c r="F45" s="31">
        <v>13.2033705401426</v>
      </c>
      <c r="G45" s="31">
        <v>1.2227083355086601</v>
      </c>
      <c r="H45" s="31">
        <v>69.018805275083196</v>
      </c>
      <c r="I45" s="31">
        <v>0.90110785101961</v>
      </c>
      <c r="J45" s="31">
        <v>0.85098829499535</v>
      </c>
      <c r="K45" s="31">
        <v>17.5171703296703</v>
      </c>
      <c r="L45" s="31">
        <v>0.26184752747251999</v>
      </c>
      <c r="M45" s="31"/>
      <c r="N45" s="32"/>
    </row>
    <row r="46" spans="1:14" ht="14.1" customHeight="1" x14ac:dyDescent="0.25">
      <c r="A46" s="29" t="s">
        <v>32</v>
      </c>
      <c r="B46" s="30" t="s">
        <v>58</v>
      </c>
      <c r="C46" s="31">
        <v>74311</v>
      </c>
      <c r="D46" s="31">
        <v>86.155481691808703</v>
      </c>
      <c r="E46" s="31">
        <v>26.143729597176002</v>
      </c>
      <c r="F46" s="31">
        <v>10.069818658919401</v>
      </c>
      <c r="G46" s="31">
        <v>1.4510410321290701</v>
      </c>
      <c r="H46" s="31">
        <v>63.1929150461552</v>
      </c>
      <c r="I46" s="31">
        <v>1.29328522562204</v>
      </c>
      <c r="J46" s="31">
        <v>0.45608609405993999</v>
      </c>
      <c r="K46" s="31">
        <v>13.719368599534301</v>
      </c>
      <c r="L46" s="31">
        <v>0.12514970865686001</v>
      </c>
      <c r="M46" s="31">
        <f>AVERAGE(D46:D48)</f>
        <v>85.688691655714933</v>
      </c>
      <c r="N46" s="32">
        <f>_xlfn.RANK.EQ(M46,M$10:M$103,0)</f>
        <v>25</v>
      </c>
    </row>
    <row r="47" spans="1:14" ht="14.1" customHeight="1" x14ac:dyDescent="0.25">
      <c r="A47" s="29" t="s">
        <v>32</v>
      </c>
      <c r="B47" s="30" t="s">
        <v>59</v>
      </c>
      <c r="C47" s="31">
        <v>56610</v>
      </c>
      <c r="D47" s="31">
        <v>86.429959371135794</v>
      </c>
      <c r="E47" s="31">
        <v>25.110366252452501</v>
      </c>
      <c r="F47" s="31">
        <v>10.572678221059499</v>
      </c>
      <c r="G47" s="31">
        <v>1.2835186396337399</v>
      </c>
      <c r="H47" s="31">
        <v>64.423234139960698</v>
      </c>
      <c r="I47" s="31">
        <v>1.04439175931981</v>
      </c>
      <c r="J47" s="31">
        <v>0.50891105297579997</v>
      </c>
      <c r="K47" s="31">
        <v>13.4410881469705</v>
      </c>
      <c r="L47" s="31">
        <v>0.12895248189365</v>
      </c>
      <c r="M47" s="31"/>
      <c r="N47" s="32"/>
    </row>
    <row r="48" spans="1:14" ht="14.1" customHeight="1" x14ac:dyDescent="0.25">
      <c r="A48" s="29" t="s">
        <v>32</v>
      </c>
      <c r="B48" s="30" t="s">
        <v>19</v>
      </c>
      <c r="C48" s="31">
        <v>86827</v>
      </c>
      <c r="D48" s="31">
        <v>84.480633904200303</v>
      </c>
      <c r="E48" s="31">
        <v>23.721234594830399</v>
      </c>
      <c r="F48" s="31">
        <v>11.2089649907296</v>
      </c>
      <c r="G48" s="31">
        <v>1.03882648053222</v>
      </c>
      <c r="H48" s="31">
        <v>64.917112007852495</v>
      </c>
      <c r="I48" s="31">
        <v>1.4341803904460599</v>
      </c>
      <c r="J48" s="31">
        <v>0.50441705747626997</v>
      </c>
      <c r="K48" s="31">
        <v>15.365036221451801</v>
      </c>
      <c r="L48" s="31">
        <v>0.15432987434784001</v>
      </c>
      <c r="M48" s="31"/>
      <c r="N48" s="32"/>
    </row>
    <row r="49" spans="1:14" ht="14.1" customHeight="1" x14ac:dyDescent="0.25">
      <c r="A49" s="29" t="s">
        <v>33</v>
      </c>
      <c r="B49" s="30" t="s">
        <v>58</v>
      </c>
      <c r="C49" s="31">
        <v>198651</v>
      </c>
      <c r="D49" s="31">
        <v>86.662035428968295</v>
      </c>
      <c r="E49" s="31">
        <v>57.034649008161203</v>
      </c>
      <c r="F49" s="31">
        <v>6.1194853475065996</v>
      </c>
      <c r="G49" s="31">
        <v>0.44320525108186998</v>
      </c>
      <c r="H49" s="31">
        <v>33.785251662745701</v>
      </c>
      <c r="I49" s="31">
        <v>3.20350846620777</v>
      </c>
      <c r="J49" s="31">
        <v>1.6949841712410301</v>
      </c>
      <c r="K49" s="31">
        <v>13.1476811090807</v>
      </c>
      <c r="L49" s="31">
        <v>0.19028346195085</v>
      </c>
      <c r="M49" s="31">
        <f>AVERAGE(D49:D51)</f>
        <v>86.01825276358538</v>
      </c>
      <c r="N49" s="32">
        <f>_xlfn.RANK.EQ(M49,M$10:M$103,0)</f>
        <v>23</v>
      </c>
    </row>
    <row r="50" spans="1:14" ht="14.1" customHeight="1" x14ac:dyDescent="0.25">
      <c r="A50" s="29" t="s">
        <v>33</v>
      </c>
      <c r="B50" s="30" t="s">
        <v>59</v>
      </c>
      <c r="C50" s="31">
        <v>143602</v>
      </c>
      <c r="D50" s="31">
        <v>86.820517820085996</v>
      </c>
      <c r="E50" s="31">
        <v>55.6763130033045</v>
      </c>
      <c r="F50" s="31">
        <v>5.9778947030703504</v>
      </c>
      <c r="G50" s="31">
        <v>0.42670602200904001</v>
      </c>
      <c r="H50" s="31">
        <v>35.4085790368635</v>
      </c>
      <c r="I50" s="31">
        <v>2.8738490166511599</v>
      </c>
      <c r="J50" s="31">
        <v>1.7774070390451999</v>
      </c>
      <c r="K50" s="31">
        <v>13.001211682288501</v>
      </c>
      <c r="L50" s="31">
        <v>0.17827049762538</v>
      </c>
      <c r="M50" s="31"/>
      <c r="N50" s="32"/>
    </row>
    <row r="51" spans="1:14" ht="14.1" customHeight="1" x14ac:dyDescent="0.25">
      <c r="A51" s="29" t="s">
        <v>33</v>
      </c>
      <c r="B51" s="30" t="s">
        <v>19</v>
      </c>
      <c r="C51" s="31">
        <v>213420</v>
      </c>
      <c r="D51" s="31">
        <v>84.572205041701807</v>
      </c>
      <c r="E51" s="31">
        <v>51.808924396378799</v>
      </c>
      <c r="F51" s="31">
        <v>6.6672576373729804</v>
      </c>
      <c r="G51" s="31">
        <v>0.52411714516826002</v>
      </c>
      <c r="H51" s="31">
        <v>38.869436103139101</v>
      </c>
      <c r="I51" s="31">
        <v>2.99511341097211</v>
      </c>
      <c r="J51" s="31">
        <v>1.5368931931255301</v>
      </c>
      <c r="K51" s="31">
        <v>15.1579046012557</v>
      </c>
      <c r="L51" s="31">
        <v>0.26989035704245001</v>
      </c>
      <c r="M51" s="31"/>
      <c r="N51" s="32"/>
    </row>
    <row r="52" spans="1:14" ht="14.1" customHeight="1" x14ac:dyDescent="0.25">
      <c r="A52" s="29" t="s">
        <v>34</v>
      </c>
      <c r="B52" s="30" t="s">
        <v>58</v>
      </c>
      <c r="C52" s="31">
        <v>375301</v>
      </c>
      <c r="D52" s="31">
        <v>85.219863522878896</v>
      </c>
      <c r="E52" s="31">
        <v>48.759813776650802</v>
      </c>
      <c r="F52" s="31">
        <v>12.1195256244704</v>
      </c>
      <c r="G52" s="31">
        <v>1.3704112484405799</v>
      </c>
      <c r="H52" s="31">
        <v>34.355018744274297</v>
      </c>
      <c r="I52" s="31">
        <v>3.2001275673715099</v>
      </c>
      <c r="J52" s="31">
        <v>2.2242997082834299</v>
      </c>
      <c r="K52" s="31">
        <v>14.3924476620099</v>
      </c>
      <c r="L52" s="31">
        <v>0.38768881511107001</v>
      </c>
      <c r="M52" s="31">
        <f>AVERAGE(D52:D54)</f>
        <v>85.884115073512831</v>
      </c>
      <c r="N52" s="32">
        <f>_xlfn.RANK.EQ(M52,M$10:M$103,0)</f>
        <v>24</v>
      </c>
    </row>
    <row r="53" spans="1:14" ht="14.1" customHeight="1" x14ac:dyDescent="0.25">
      <c r="A53" s="29" t="s">
        <v>34</v>
      </c>
      <c r="B53" s="30" t="s">
        <v>59</v>
      </c>
      <c r="C53" s="31">
        <v>261021</v>
      </c>
      <c r="D53" s="31">
        <v>86.743212231965998</v>
      </c>
      <c r="E53" s="31">
        <v>49.042037293854698</v>
      </c>
      <c r="F53" s="31">
        <v>11.3453877341907</v>
      </c>
      <c r="G53" s="31">
        <v>1.42656502574883</v>
      </c>
      <c r="H53" s="31">
        <v>35.222464645037</v>
      </c>
      <c r="I53" s="31">
        <v>3.2258919343868402</v>
      </c>
      <c r="J53" s="31">
        <v>1.88368415938662</v>
      </c>
      <c r="K53" s="31">
        <v>12.798203975925301</v>
      </c>
      <c r="L53" s="31">
        <v>0.45858379210868</v>
      </c>
      <c r="M53" s="31"/>
      <c r="N53" s="32"/>
    </row>
    <row r="54" spans="1:14" ht="14.1" customHeight="1" x14ac:dyDescent="0.25">
      <c r="A54" s="29" t="s">
        <v>34</v>
      </c>
      <c r="B54" s="30" t="s">
        <v>19</v>
      </c>
      <c r="C54" s="31">
        <v>358053</v>
      </c>
      <c r="D54" s="31">
        <v>85.689269465693599</v>
      </c>
      <c r="E54" s="31">
        <v>46.623839276692898</v>
      </c>
      <c r="F54" s="31">
        <v>10.3900421429339</v>
      </c>
      <c r="G54" s="31">
        <v>1.6146643069230999</v>
      </c>
      <c r="H54" s="31">
        <v>38.115725213729498</v>
      </c>
      <c r="I54" s="31">
        <v>3.3554640774673801</v>
      </c>
      <c r="J54" s="31">
        <v>1.79001541655666</v>
      </c>
      <c r="K54" s="31">
        <v>13.8110838339575</v>
      </c>
      <c r="L54" s="31">
        <v>0.49964670034883002</v>
      </c>
      <c r="M54" s="31"/>
      <c r="N54" s="32"/>
    </row>
    <row r="55" spans="1:14" ht="14.1" customHeight="1" x14ac:dyDescent="0.25">
      <c r="A55" s="29" t="s">
        <v>35</v>
      </c>
      <c r="B55" s="30" t="s">
        <v>58</v>
      </c>
      <c r="C55" s="31">
        <v>120252</v>
      </c>
      <c r="D55" s="31">
        <v>77.999534311279604</v>
      </c>
      <c r="E55" s="31">
        <v>32.743400571452902</v>
      </c>
      <c r="F55" s="31">
        <v>13.0634568638321</v>
      </c>
      <c r="G55" s="31">
        <v>0.26440359930059998</v>
      </c>
      <c r="H55" s="31">
        <v>54.2645741822679</v>
      </c>
      <c r="I55" s="31">
        <v>1.23779265640325</v>
      </c>
      <c r="J55" s="31">
        <v>0.77402021408162003</v>
      </c>
      <c r="K55" s="31">
        <v>21.806705917573101</v>
      </c>
      <c r="L55" s="31">
        <v>0.19375977114724999</v>
      </c>
      <c r="M55" s="31">
        <f>AVERAGE(D55:D57)</f>
        <v>76.562339982590899</v>
      </c>
      <c r="N55" s="32">
        <f>_xlfn.RANK.EQ(M55,M$10:M$103,0)</f>
        <v>32</v>
      </c>
    </row>
    <row r="56" spans="1:14" ht="14.1" customHeight="1" x14ac:dyDescent="0.25">
      <c r="A56" s="29" t="s">
        <v>35</v>
      </c>
      <c r="B56" s="30" t="s">
        <v>59</v>
      </c>
      <c r="C56" s="31">
        <v>90586</v>
      </c>
      <c r="D56" s="31">
        <v>77.458989247786604</v>
      </c>
      <c r="E56" s="31">
        <v>32.082032864451897</v>
      </c>
      <c r="F56" s="31">
        <v>11.2916328188464</v>
      </c>
      <c r="G56" s="31">
        <v>0.45035415508714</v>
      </c>
      <c r="H56" s="31">
        <v>55.878119343851097</v>
      </c>
      <c r="I56" s="31">
        <v>1.7330083942594099</v>
      </c>
      <c r="J56" s="31">
        <v>0.76104151524219998</v>
      </c>
      <c r="K56" s="31">
        <v>22.2970436932859</v>
      </c>
      <c r="L56" s="31">
        <v>0.24396705892741999</v>
      </c>
      <c r="M56" s="31"/>
      <c r="N56" s="32"/>
    </row>
    <row r="57" spans="1:14" ht="14.1" customHeight="1" x14ac:dyDescent="0.25">
      <c r="A57" s="29" t="s">
        <v>35</v>
      </c>
      <c r="B57" s="30" t="s">
        <v>19</v>
      </c>
      <c r="C57" s="31">
        <v>155346</v>
      </c>
      <c r="D57" s="31">
        <v>74.228496388706503</v>
      </c>
      <c r="E57" s="31">
        <v>30.571237783038899</v>
      </c>
      <c r="F57" s="31">
        <v>12.7437972092861</v>
      </c>
      <c r="G57" s="31">
        <v>0.31653528284378002</v>
      </c>
      <c r="H57" s="31">
        <v>55.812541734960199</v>
      </c>
      <c r="I57" s="31">
        <v>1.7370415658523399</v>
      </c>
      <c r="J57" s="31">
        <v>1.0181162248180999</v>
      </c>
      <c r="K57" s="31">
        <v>25.567442998210399</v>
      </c>
      <c r="L57" s="31">
        <v>0.20406061308305001</v>
      </c>
      <c r="M57" s="31"/>
      <c r="N57" s="32"/>
    </row>
    <row r="58" spans="1:14" ht="14.1" customHeight="1" x14ac:dyDescent="0.25">
      <c r="A58" s="29" t="s">
        <v>36</v>
      </c>
      <c r="B58" s="30" t="s">
        <v>58</v>
      </c>
      <c r="C58" s="31">
        <v>51760</v>
      </c>
      <c r="D58" s="31">
        <v>88.011978361669193</v>
      </c>
      <c r="E58" s="31">
        <v>43.3454066513006</v>
      </c>
      <c r="F58" s="31">
        <v>14.2640763911755</v>
      </c>
      <c r="G58" s="31">
        <v>0.99879266820326995</v>
      </c>
      <c r="H58" s="31">
        <v>43.617605092745002</v>
      </c>
      <c r="I58" s="31">
        <v>1.1853803095159701</v>
      </c>
      <c r="J58" s="31">
        <v>0.46976182636372998</v>
      </c>
      <c r="K58" s="31">
        <v>11.8431221020092</v>
      </c>
      <c r="L58" s="31">
        <v>0.14489953632148</v>
      </c>
      <c r="M58" s="31">
        <f>AVERAGE(D58:D60)</f>
        <v>87.773930527943762</v>
      </c>
      <c r="N58" s="32">
        <f>_xlfn.RANK.EQ(M58,M$10:M$103,0)</f>
        <v>18</v>
      </c>
    </row>
    <row r="59" spans="1:14" ht="14.1" customHeight="1" x14ac:dyDescent="0.25">
      <c r="A59" s="29" t="s">
        <v>36</v>
      </c>
      <c r="B59" s="30" t="s">
        <v>59</v>
      </c>
      <c r="C59" s="31">
        <v>40022</v>
      </c>
      <c r="D59" s="31">
        <v>87.939133476587799</v>
      </c>
      <c r="E59" s="31">
        <v>45.782071316948397</v>
      </c>
      <c r="F59" s="31">
        <v>15.112942179286801</v>
      </c>
      <c r="G59" s="31">
        <v>1.11663588577923</v>
      </c>
      <c r="H59" s="31">
        <v>40.318227020883597</v>
      </c>
      <c r="I59" s="31">
        <v>1.4661173462139501</v>
      </c>
      <c r="J59" s="31">
        <v>0.32106833357010001</v>
      </c>
      <c r="K59" s="31">
        <v>10.6616361001449</v>
      </c>
      <c r="L59" s="31">
        <v>1.3992304232671999</v>
      </c>
      <c r="M59" s="31"/>
      <c r="N59" s="32"/>
    </row>
    <row r="60" spans="1:14" ht="14.1" customHeight="1" x14ac:dyDescent="0.25">
      <c r="A60" s="29" t="s">
        <v>36</v>
      </c>
      <c r="B60" s="30" t="s">
        <v>19</v>
      </c>
      <c r="C60" s="31">
        <v>65245</v>
      </c>
      <c r="D60" s="31">
        <v>87.370679745574293</v>
      </c>
      <c r="E60" s="31">
        <v>44.343478642224298</v>
      </c>
      <c r="F60" s="31">
        <v>14.7530918340496</v>
      </c>
      <c r="G60" s="31">
        <v>0.79817559863168996</v>
      </c>
      <c r="H60" s="31">
        <v>42.026138058065001</v>
      </c>
      <c r="I60" s="31">
        <v>1.0525392509428899</v>
      </c>
      <c r="J60" s="31">
        <v>0.99991228839574997</v>
      </c>
      <c r="K60" s="31">
        <v>12.3105218790711</v>
      </c>
      <c r="L60" s="31">
        <v>0.31879837535443001</v>
      </c>
      <c r="M60" s="31"/>
      <c r="N60" s="32"/>
    </row>
    <row r="61" spans="1:14" ht="14.1" customHeight="1" x14ac:dyDescent="0.25">
      <c r="A61" s="29" t="s">
        <v>37</v>
      </c>
      <c r="B61" s="30" t="s">
        <v>58</v>
      </c>
      <c r="C61" s="31">
        <v>29807</v>
      </c>
      <c r="D61" s="31">
        <v>89.710470694803206</v>
      </c>
      <c r="E61" s="31">
        <v>43.5901271503365</v>
      </c>
      <c r="F61" s="31">
        <v>16.417352281226599</v>
      </c>
      <c r="G61" s="31">
        <v>0.27673896783843999</v>
      </c>
      <c r="H61" s="31">
        <v>44.203440538518997</v>
      </c>
      <c r="I61" s="31">
        <v>0.87883320867614001</v>
      </c>
      <c r="J61" s="31">
        <v>0.66192969334329999</v>
      </c>
      <c r="K61" s="31">
        <v>10.1754621397658</v>
      </c>
      <c r="L61" s="31">
        <v>0.11406716543093</v>
      </c>
      <c r="M61" s="31">
        <f>AVERAGE(D61:D63)</f>
        <v>89.277014292811771</v>
      </c>
      <c r="N61" s="32">
        <f>_xlfn.RANK.EQ(M61,M$10:M$103,0)</f>
        <v>14</v>
      </c>
    </row>
    <row r="62" spans="1:14" ht="14.1" customHeight="1" x14ac:dyDescent="0.25">
      <c r="A62" s="29" t="s">
        <v>37</v>
      </c>
      <c r="B62" s="30" t="s">
        <v>59</v>
      </c>
      <c r="C62" s="31">
        <v>23028</v>
      </c>
      <c r="D62" s="31">
        <v>89.517109605697399</v>
      </c>
      <c r="E62" s="31">
        <v>44.891821092461399</v>
      </c>
      <c r="F62" s="31">
        <v>16.469389735131401</v>
      </c>
      <c r="G62" s="31">
        <v>0.24255360434656001</v>
      </c>
      <c r="H62" s="31">
        <v>42.475987193169601</v>
      </c>
      <c r="I62" s="31">
        <v>0.89259726399534001</v>
      </c>
      <c r="J62" s="31">
        <v>0.76161831764819998</v>
      </c>
      <c r="K62" s="31">
        <v>10.3656418273406</v>
      </c>
      <c r="L62" s="31">
        <v>0.11724856696195</v>
      </c>
      <c r="M62" s="31"/>
      <c r="N62" s="32"/>
    </row>
    <row r="63" spans="1:14" ht="14.1" customHeight="1" x14ac:dyDescent="0.25">
      <c r="A63" s="29" t="s">
        <v>37</v>
      </c>
      <c r="B63" s="30" t="s">
        <v>19</v>
      </c>
      <c r="C63" s="31">
        <v>37371</v>
      </c>
      <c r="D63" s="31">
        <v>88.603462577934707</v>
      </c>
      <c r="E63" s="31">
        <v>47.523556414592903</v>
      </c>
      <c r="F63" s="31">
        <v>18.316622372553699</v>
      </c>
      <c r="G63" s="31">
        <v>0.42582749456390001</v>
      </c>
      <c r="H63" s="31">
        <v>39.064387533220497</v>
      </c>
      <c r="I63" s="31">
        <v>1.1053394539743899</v>
      </c>
      <c r="J63" s="31">
        <v>0.72179270355157998</v>
      </c>
      <c r="K63" s="31">
        <v>11.326964758770099</v>
      </c>
      <c r="L63" s="31">
        <v>6.9572663295059997E-2</v>
      </c>
      <c r="M63" s="31"/>
      <c r="N63" s="32"/>
    </row>
    <row r="64" spans="1:14" ht="14.1" customHeight="1" x14ac:dyDescent="0.25">
      <c r="A64" s="29" t="s">
        <v>38</v>
      </c>
      <c r="B64" s="30" t="s">
        <v>58</v>
      </c>
      <c r="C64" s="31">
        <v>125050</v>
      </c>
      <c r="D64" s="31">
        <v>93.209116353458597</v>
      </c>
      <c r="E64" s="31">
        <v>70.841126306216594</v>
      </c>
      <c r="F64" s="31">
        <v>6.0424852862952303</v>
      </c>
      <c r="G64" s="31">
        <v>0.65632560613599999</v>
      </c>
      <c r="H64" s="31">
        <v>14.9796667753393</v>
      </c>
      <c r="I64" s="31">
        <v>7.3499888467543997</v>
      </c>
      <c r="J64" s="31">
        <v>3.41117726796959</v>
      </c>
      <c r="K64" s="31">
        <v>6.3598560575769696</v>
      </c>
      <c r="L64" s="31">
        <v>0.43102758896441001</v>
      </c>
      <c r="M64" s="31">
        <f>AVERAGE(D64:D66)</f>
        <v>94.043155789195438</v>
      </c>
      <c r="N64" s="32">
        <f>_xlfn.RANK.EQ(M64,M$10:M$103,0)</f>
        <v>1</v>
      </c>
    </row>
    <row r="65" spans="1:14" ht="14.1" customHeight="1" x14ac:dyDescent="0.25">
      <c r="A65" s="29" t="s">
        <v>38</v>
      </c>
      <c r="B65" s="30" t="s">
        <v>59</v>
      </c>
      <c r="C65" s="31">
        <v>92128</v>
      </c>
      <c r="D65" s="31">
        <v>94.561913858978798</v>
      </c>
      <c r="E65" s="31">
        <v>72.6061204343534</v>
      </c>
      <c r="F65" s="31">
        <v>5.8254321724557503</v>
      </c>
      <c r="G65" s="31">
        <v>0.59459583553341</v>
      </c>
      <c r="H65" s="31">
        <v>15.1346449643012</v>
      </c>
      <c r="I65" s="31">
        <v>6.5956518744691097</v>
      </c>
      <c r="J65" s="31">
        <v>3.1210542023462402</v>
      </c>
      <c r="K65" s="31">
        <v>4.9550625217089204</v>
      </c>
      <c r="L65" s="31">
        <v>0.48302361931226001</v>
      </c>
      <c r="M65" s="31"/>
      <c r="N65" s="32"/>
    </row>
    <row r="66" spans="1:14" ht="14.1" customHeight="1" x14ac:dyDescent="0.25">
      <c r="A66" s="29" t="s">
        <v>38</v>
      </c>
      <c r="B66" s="30" t="s">
        <v>19</v>
      </c>
      <c r="C66" s="31">
        <v>125054</v>
      </c>
      <c r="D66" s="31">
        <v>94.358437155148906</v>
      </c>
      <c r="E66" s="31">
        <v>69.125162077644703</v>
      </c>
      <c r="F66" s="31">
        <v>7.1653149602962696</v>
      </c>
      <c r="G66" s="31">
        <v>0.96526241747811004</v>
      </c>
      <c r="H66" s="31">
        <v>16.534038424054401</v>
      </c>
      <c r="I66" s="31">
        <v>7.1203993254180098</v>
      </c>
      <c r="J66" s="31">
        <v>3.1085009194993098</v>
      </c>
      <c r="K66" s="31">
        <v>5.3073072432709001</v>
      </c>
      <c r="L66" s="31">
        <v>0.33425560158010997</v>
      </c>
      <c r="M66" s="31"/>
      <c r="N66" s="32"/>
    </row>
    <row r="67" spans="1:14" ht="14.1" customHeight="1" x14ac:dyDescent="0.25">
      <c r="A67" s="29" t="s">
        <v>39</v>
      </c>
      <c r="B67" s="30" t="s">
        <v>58</v>
      </c>
      <c r="C67" s="31">
        <v>106350</v>
      </c>
      <c r="D67" s="31">
        <v>83.012693935119799</v>
      </c>
      <c r="E67" s="31">
        <v>15.1216528476281</v>
      </c>
      <c r="F67" s="31">
        <v>9.9111956866476305</v>
      </c>
      <c r="G67" s="31">
        <v>2.2178424176521201</v>
      </c>
      <c r="H67" s="31">
        <v>73.969235648588594</v>
      </c>
      <c r="I67" s="31">
        <v>0.72380046214489002</v>
      </c>
      <c r="J67" s="31">
        <v>0.65697068551491999</v>
      </c>
      <c r="K67" s="31">
        <v>14.9816643159379</v>
      </c>
      <c r="L67" s="31">
        <v>2.0056417489421698</v>
      </c>
      <c r="M67" s="31">
        <f>AVERAGE(D67:D69)</f>
        <v>81.661141644331238</v>
      </c>
      <c r="N67" s="32">
        <f>_xlfn.RANK.EQ(M67,M$10:M$103,0)</f>
        <v>31</v>
      </c>
    </row>
    <row r="68" spans="1:14" ht="14.1" customHeight="1" x14ac:dyDescent="0.25">
      <c r="A68" s="29" t="s">
        <v>39</v>
      </c>
      <c r="B68" s="30" t="s">
        <v>59</v>
      </c>
      <c r="C68" s="31">
        <v>87396</v>
      </c>
      <c r="D68" s="31">
        <v>82.438555540299305</v>
      </c>
      <c r="E68" s="31">
        <v>15.1079835665112</v>
      </c>
      <c r="F68" s="31">
        <v>9.1314123917388397</v>
      </c>
      <c r="G68" s="31">
        <v>1.75299800133244</v>
      </c>
      <c r="H68" s="31">
        <v>74.941705529646896</v>
      </c>
      <c r="I68" s="31">
        <v>0.97018654230513002</v>
      </c>
      <c r="J68" s="31">
        <v>0.62041972018654001</v>
      </c>
      <c r="K68" s="31">
        <v>15.3794223991944</v>
      </c>
      <c r="L68" s="31">
        <v>2.1820220605062</v>
      </c>
      <c r="M68" s="31"/>
      <c r="N68" s="32"/>
    </row>
    <row r="69" spans="1:14" ht="14.1" customHeight="1" x14ac:dyDescent="0.25">
      <c r="A69" s="29" t="s">
        <v>39</v>
      </c>
      <c r="B69" s="30" t="s">
        <v>19</v>
      </c>
      <c r="C69" s="31">
        <v>149757</v>
      </c>
      <c r="D69" s="31">
        <v>79.532175457574596</v>
      </c>
      <c r="E69" s="31">
        <v>15.065698333403301</v>
      </c>
      <c r="F69" s="31">
        <v>8.7687334704672306</v>
      </c>
      <c r="G69" s="31">
        <v>1.5977498845556399</v>
      </c>
      <c r="H69" s="31">
        <v>75.733176608874501</v>
      </c>
      <c r="I69" s="31">
        <v>0.96133663574157002</v>
      </c>
      <c r="J69" s="31">
        <v>0.64313001133452996</v>
      </c>
      <c r="K69" s="31">
        <v>18.524008894408901</v>
      </c>
      <c r="L69" s="31">
        <v>1.9438156480164499</v>
      </c>
      <c r="M69" s="31"/>
      <c r="N69" s="32"/>
    </row>
    <row r="70" spans="1:14" ht="14.1" customHeight="1" x14ac:dyDescent="0.25">
      <c r="A70" s="29" t="s">
        <v>40</v>
      </c>
      <c r="B70" s="30" t="s">
        <v>58</v>
      </c>
      <c r="C70" s="31">
        <v>143707</v>
      </c>
      <c r="D70" s="31">
        <v>82.706479155503899</v>
      </c>
      <c r="E70" s="31">
        <v>31.174961087038799</v>
      </c>
      <c r="F70" s="31">
        <v>9.1548525514282098</v>
      </c>
      <c r="G70" s="31">
        <v>1.0045854192082699</v>
      </c>
      <c r="H70" s="31">
        <v>57.895755332127401</v>
      </c>
      <c r="I70" s="31">
        <v>1.9872954440284301</v>
      </c>
      <c r="J70" s="31">
        <v>1.0937697194059901</v>
      </c>
      <c r="K70" s="31">
        <v>16.898272178808199</v>
      </c>
      <c r="L70" s="31">
        <v>0.39524866568782002</v>
      </c>
      <c r="M70" s="31">
        <f>AVERAGE(D70:D72)</f>
        <v>82.089154367508726</v>
      </c>
      <c r="N70" s="32">
        <f>_xlfn.RANK.EQ(M70,M$10:M$103,0)</f>
        <v>30</v>
      </c>
    </row>
    <row r="71" spans="1:14" ht="14.1" customHeight="1" x14ac:dyDescent="0.25">
      <c r="A71" s="29" t="s">
        <v>40</v>
      </c>
      <c r="B71" s="30" t="s">
        <v>59</v>
      </c>
      <c r="C71" s="31">
        <v>109182</v>
      </c>
      <c r="D71" s="31">
        <v>83.298529061566896</v>
      </c>
      <c r="E71" s="31">
        <v>29.568869781301199</v>
      </c>
      <c r="F71" s="31">
        <v>9.4549572828130604</v>
      </c>
      <c r="G71" s="31">
        <v>0.91481852067686997</v>
      </c>
      <c r="H71" s="31">
        <v>59.5665607441696</v>
      </c>
      <c r="I71" s="31">
        <v>1.9230980681056</v>
      </c>
      <c r="J71" s="31">
        <v>0.77627629278590005</v>
      </c>
      <c r="K71" s="31">
        <v>16.357091828323298</v>
      </c>
      <c r="L71" s="31">
        <v>0.34437911010972</v>
      </c>
      <c r="M71" s="31"/>
      <c r="N71" s="32"/>
    </row>
    <row r="72" spans="1:14" ht="14.1" customHeight="1" x14ac:dyDescent="0.25">
      <c r="A72" s="29" t="s">
        <v>40</v>
      </c>
      <c r="B72" s="30" t="s">
        <v>19</v>
      </c>
      <c r="C72" s="31">
        <v>183422</v>
      </c>
      <c r="D72" s="31">
        <v>80.262454885455398</v>
      </c>
      <c r="E72" s="31">
        <v>28.888254912749002</v>
      </c>
      <c r="F72" s="31">
        <v>9.5388502842703708</v>
      </c>
      <c r="G72" s="31">
        <v>0.82190478131219002</v>
      </c>
      <c r="H72" s="31">
        <v>60.322376867116297</v>
      </c>
      <c r="I72" s="31">
        <v>1.7986808767889999</v>
      </c>
      <c r="J72" s="31">
        <v>0.81239513921436002</v>
      </c>
      <c r="K72" s="31">
        <v>19.255596384294101</v>
      </c>
      <c r="L72" s="31">
        <v>0.48194873025045998</v>
      </c>
      <c r="M72" s="31"/>
      <c r="N72" s="32"/>
    </row>
    <row r="73" spans="1:14" ht="14.1" customHeight="1" x14ac:dyDescent="0.25">
      <c r="A73" s="29" t="s">
        <v>63</v>
      </c>
      <c r="B73" s="30" t="s">
        <v>58</v>
      </c>
      <c r="C73" s="31">
        <v>42566</v>
      </c>
      <c r="D73" s="31">
        <v>89.895691396889504</v>
      </c>
      <c r="E73" s="31">
        <v>50.597151443878197</v>
      </c>
      <c r="F73" s="31">
        <v>10.1685613484907</v>
      </c>
      <c r="G73" s="31">
        <v>0.43904351234809003</v>
      </c>
      <c r="H73" s="31">
        <v>37.561740493923899</v>
      </c>
      <c r="I73" s="31">
        <v>2.38860577551287</v>
      </c>
      <c r="J73" s="31">
        <v>1.26225009800078</v>
      </c>
      <c r="K73" s="31">
        <v>9.7848047737630903</v>
      </c>
      <c r="L73" s="31">
        <v>0.31950382934735999</v>
      </c>
      <c r="M73" s="31">
        <f>AVERAGE(D73:D75)</f>
        <v>89.557619552764478</v>
      </c>
      <c r="N73" s="32">
        <f>_xlfn.RANK.EQ(M73,M$10:M$103,0)</f>
        <v>13</v>
      </c>
    </row>
    <row r="74" spans="1:14" ht="14.1" customHeight="1" x14ac:dyDescent="0.25">
      <c r="A74" s="29" t="s">
        <v>63</v>
      </c>
      <c r="B74" s="30" t="s">
        <v>59</v>
      </c>
      <c r="C74" s="31">
        <v>30063</v>
      </c>
      <c r="D74" s="31">
        <v>90.127399128496805</v>
      </c>
      <c r="E74" s="31">
        <v>47.8390847019745</v>
      </c>
      <c r="F74" s="31">
        <v>9.8837423878944399</v>
      </c>
      <c r="G74" s="31">
        <v>0.61265916220703998</v>
      </c>
      <c r="H74" s="31">
        <v>41.620225133788502</v>
      </c>
      <c r="I74" s="31">
        <v>1.8453589223103799</v>
      </c>
      <c r="J74" s="31">
        <v>1.00756597158147</v>
      </c>
      <c r="K74" s="31">
        <v>9.3969331071416704</v>
      </c>
      <c r="L74" s="31">
        <v>0.47566776436149999</v>
      </c>
      <c r="M74" s="31"/>
      <c r="N74" s="32"/>
    </row>
    <row r="75" spans="1:14" ht="14.1" customHeight="1" x14ac:dyDescent="0.25">
      <c r="A75" s="29" t="s">
        <v>63</v>
      </c>
      <c r="B75" s="30" t="s">
        <v>19</v>
      </c>
      <c r="C75" s="31">
        <v>44422</v>
      </c>
      <c r="D75" s="31">
        <v>88.649768132907099</v>
      </c>
      <c r="E75" s="31">
        <v>42.361604875571302</v>
      </c>
      <c r="F75" s="31">
        <v>9.4667343829355008</v>
      </c>
      <c r="G75" s="31">
        <v>0.94972067039106001</v>
      </c>
      <c r="H75" s="31">
        <v>46.642965972574899</v>
      </c>
      <c r="I75" s="31">
        <v>2.3565261554088299</v>
      </c>
      <c r="J75" s="31">
        <v>0.76688674454036998</v>
      </c>
      <c r="K75" s="31">
        <v>11.1296204583314</v>
      </c>
      <c r="L75" s="31">
        <v>0.22061140876141999</v>
      </c>
      <c r="M75" s="31"/>
      <c r="N75" s="32"/>
    </row>
    <row r="76" spans="1:14" ht="14.1" customHeight="1" x14ac:dyDescent="0.25">
      <c r="A76" s="29" t="s">
        <v>42</v>
      </c>
      <c r="B76" s="30" t="s">
        <v>58</v>
      </c>
      <c r="C76" s="31">
        <v>23678</v>
      </c>
      <c r="D76" s="31">
        <v>85.425289298082603</v>
      </c>
      <c r="E76" s="31">
        <v>45.844663074108801</v>
      </c>
      <c r="F76" s="31">
        <v>14.9651455974687</v>
      </c>
      <c r="G76" s="31">
        <v>0.93439462105106996</v>
      </c>
      <c r="H76" s="31">
        <v>39.155584120235297</v>
      </c>
      <c r="I76" s="31">
        <v>2.0665447174568601</v>
      </c>
      <c r="J76" s="31">
        <v>1.2705789291541001</v>
      </c>
      <c r="K76" s="31">
        <v>14.249514317087501</v>
      </c>
      <c r="L76" s="31">
        <v>0.32519638482979002</v>
      </c>
      <c r="M76" s="31">
        <f>AVERAGE(D76:D78)</f>
        <v>86.875677903681492</v>
      </c>
      <c r="N76" s="32">
        <f>_xlfn.RANK.EQ(M76,M$10:M$103,0)</f>
        <v>21</v>
      </c>
    </row>
    <row r="77" spans="1:14" ht="14.1" customHeight="1" x14ac:dyDescent="0.25">
      <c r="A77" s="29" t="s">
        <v>42</v>
      </c>
      <c r="B77" s="30" t="s">
        <v>59</v>
      </c>
      <c r="C77" s="31">
        <v>15582</v>
      </c>
      <c r="D77" s="31">
        <v>88.416121165447294</v>
      </c>
      <c r="E77" s="31">
        <v>47.978514916164599</v>
      </c>
      <c r="F77" s="31">
        <v>13.6314146766349</v>
      </c>
      <c r="G77" s="31">
        <v>1.5097626478914099</v>
      </c>
      <c r="H77" s="31">
        <v>37.816650939972398</v>
      </c>
      <c r="I77" s="31">
        <v>3.3824490092182602</v>
      </c>
      <c r="J77" s="31">
        <v>0.32663134209188999</v>
      </c>
      <c r="K77" s="31">
        <v>11.474778590681501</v>
      </c>
      <c r="L77" s="31">
        <v>0.10910024387113</v>
      </c>
      <c r="M77" s="31"/>
      <c r="N77" s="32"/>
    </row>
    <row r="78" spans="1:14" ht="14.1" customHeight="1" x14ac:dyDescent="0.25">
      <c r="A78" s="29" t="s">
        <v>42</v>
      </c>
      <c r="B78" s="30" t="s">
        <v>19</v>
      </c>
      <c r="C78" s="31">
        <v>19615</v>
      </c>
      <c r="D78" s="31">
        <v>86.785623247514593</v>
      </c>
      <c r="E78" s="31">
        <v>43.7466956470657</v>
      </c>
      <c r="F78" s="31">
        <v>14.386418375139501</v>
      </c>
      <c r="G78" s="31">
        <v>1.8269400223227401</v>
      </c>
      <c r="H78" s="31">
        <v>40.451154320625001</v>
      </c>
      <c r="I78" s="31">
        <v>3.3601597838218802</v>
      </c>
      <c r="J78" s="31">
        <v>0.84003994595547005</v>
      </c>
      <c r="K78" s="31">
        <v>13.056334437930101</v>
      </c>
      <c r="L78" s="31">
        <v>0.15804231455518</v>
      </c>
      <c r="M78" s="31"/>
      <c r="N78" s="32"/>
    </row>
    <row r="79" spans="1:14" ht="14.1" customHeight="1" x14ac:dyDescent="0.25">
      <c r="A79" s="29" t="s">
        <v>43</v>
      </c>
      <c r="B79" s="30" t="s">
        <v>58</v>
      </c>
      <c r="C79" s="31">
        <v>72265</v>
      </c>
      <c r="D79" s="31">
        <v>92.057012384971898</v>
      </c>
      <c r="E79" s="31">
        <v>37.730176625328802</v>
      </c>
      <c r="F79" s="31">
        <v>9.1770011273957106</v>
      </c>
      <c r="G79" s="31">
        <v>0.54565952649379001</v>
      </c>
      <c r="H79" s="31">
        <v>54.373543780533602</v>
      </c>
      <c r="I79" s="31">
        <v>2.4953025178504298</v>
      </c>
      <c r="J79" s="31">
        <v>0.46899661781285001</v>
      </c>
      <c r="K79" s="31">
        <v>7.8862519892063903</v>
      </c>
      <c r="L79" s="31">
        <v>5.67356258216287E-2</v>
      </c>
      <c r="M79" s="31">
        <f>AVERAGE(D79:D81)</f>
        <v>91.788637628985569</v>
      </c>
      <c r="N79" s="32">
        <f>_xlfn.RANK.EQ(M79,M$10:M$103,0)</f>
        <v>4</v>
      </c>
    </row>
    <row r="80" spans="1:14" ht="14.1" customHeight="1" x14ac:dyDescent="0.25">
      <c r="A80" s="29" t="s">
        <v>43</v>
      </c>
      <c r="B80" s="30" t="s">
        <v>59</v>
      </c>
      <c r="C80" s="31">
        <v>55742</v>
      </c>
      <c r="D80" s="31">
        <v>92.273330702163506</v>
      </c>
      <c r="E80" s="31">
        <v>36.731797414212103</v>
      </c>
      <c r="F80" s="31">
        <v>9.0774764265577907</v>
      </c>
      <c r="G80" s="31">
        <v>0.83795081170409003</v>
      </c>
      <c r="H80" s="31">
        <v>55.652765626518899</v>
      </c>
      <c r="I80" s="31">
        <v>1.62340818508797</v>
      </c>
      <c r="J80" s="31">
        <v>0.54632059881402995</v>
      </c>
      <c r="K80" s="31">
        <v>7.5813569660220299</v>
      </c>
      <c r="L80" s="31">
        <v>0.14531233181443001</v>
      </c>
      <c r="M80" s="31"/>
      <c r="N80" s="32"/>
    </row>
    <row r="81" spans="1:14" ht="14.1" customHeight="1" x14ac:dyDescent="0.25">
      <c r="A81" s="29" t="s">
        <v>43</v>
      </c>
      <c r="B81" s="30" t="s">
        <v>19</v>
      </c>
      <c r="C81" s="31">
        <v>95165</v>
      </c>
      <c r="D81" s="31">
        <v>91.035569799821303</v>
      </c>
      <c r="E81" s="31">
        <v>33.980885102846401</v>
      </c>
      <c r="F81" s="31">
        <v>9.2515640510653991</v>
      </c>
      <c r="G81" s="31">
        <v>0.91188217097212998</v>
      </c>
      <c r="H81" s="31">
        <v>57.770621234157502</v>
      </c>
      <c r="I81" s="31">
        <v>1.78682734261375</v>
      </c>
      <c r="J81" s="31">
        <v>0.47787242883856001</v>
      </c>
      <c r="K81" s="31">
        <v>8.8267745494667107</v>
      </c>
      <c r="L81" s="31">
        <v>0.13765565071192001</v>
      </c>
      <c r="M81" s="31"/>
      <c r="N81" s="32"/>
    </row>
    <row r="82" spans="1:14" ht="14.1" customHeight="1" x14ac:dyDescent="0.25">
      <c r="A82" s="33" t="s">
        <v>44</v>
      </c>
      <c r="B82" s="34" t="s">
        <v>58</v>
      </c>
      <c r="C82" s="35">
        <v>78905</v>
      </c>
      <c r="D82" s="35">
        <v>91.965021228059001</v>
      </c>
      <c r="E82" s="35">
        <v>59.9283401088679</v>
      </c>
      <c r="F82" s="35">
        <v>13.354923172328199</v>
      </c>
      <c r="G82" s="35">
        <v>0.60910907462274999</v>
      </c>
      <c r="H82" s="35">
        <v>27.824708881692199</v>
      </c>
      <c r="I82" s="35">
        <v>1.7611796320540201</v>
      </c>
      <c r="J82" s="35">
        <v>0.52780265968441997</v>
      </c>
      <c r="K82" s="35">
        <v>7.8347379760471396</v>
      </c>
      <c r="L82" s="35">
        <v>0.20024079589379001</v>
      </c>
      <c r="M82" s="35">
        <f>AVERAGE(D82:D84)</f>
        <v>92.271652300303046</v>
      </c>
      <c r="N82" s="36">
        <f>_xlfn.RANK.EQ(M82,M$10:M$103,0)</f>
        <v>3</v>
      </c>
    </row>
    <row r="83" spans="1:14" ht="14.1" customHeight="1" x14ac:dyDescent="0.25">
      <c r="A83" s="33" t="s">
        <v>44</v>
      </c>
      <c r="B83" s="34" t="s">
        <v>59</v>
      </c>
      <c r="C83" s="35">
        <v>61047</v>
      </c>
      <c r="D83" s="35">
        <v>92.907104362212706</v>
      </c>
      <c r="E83" s="35">
        <v>61.595288890456096</v>
      </c>
      <c r="F83" s="35">
        <v>13.7665955533614</v>
      </c>
      <c r="G83" s="35">
        <v>0.52717880000704997</v>
      </c>
      <c r="H83" s="35">
        <v>26.113863568242301</v>
      </c>
      <c r="I83" s="35">
        <v>1.42814323747729</v>
      </c>
      <c r="J83" s="35">
        <v>0.81280744750250999</v>
      </c>
      <c r="K83" s="35">
        <v>6.9503824921781501</v>
      </c>
      <c r="L83" s="35">
        <v>0.14251314560912001</v>
      </c>
      <c r="M83" s="35"/>
      <c r="N83" s="36"/>
    </row>
    <row r="84" spans="1:14" ht="14.1" customHeight="1" x14ac:dyDescent="0.25">
      <c r="A84" s="33" t="s">
        <v>44</v>
      </c>
      <c r="B84" s="34" t="s">
        <v>19</v>
      </c>
      <c r="C84" s="35">
        <v>86271</v>
      </c>
      <c r="D84" s="35">
        <v>91.942831310637402</v>
      </c>
      <c r="E84" s="35">
        <v>59.851235501764997</v>
      </c>
      <c r="F84" s="35">
        <v>14.9432677760968</v>
      </c>
      <c r="G84" s="35">
        <v>0.54715078164397002</v>
      </c>
      <c r="H84" s="35">
        <v>27.8177004538577</v>
      </c>
      <c r="I84" s="35">
        <v>1.69944528492183</v>
      </c>
      <c r="J84" s="35">
        <v>0.76777609682298997</v>
      </c>
      <c r="K84" s="35">
        <v>7.88561625575222</v>
      </c>
      <c r="L84" s="35">
        <v>0.17155243361035999</v>
      </c>
      <c r="M84" s="35"/>
      <c r="N84" s="36"/>
    </row>
    <row r="85" spans="1:14" ht="14.1" customHeight="1" x14ac:dyDescent="0.25">
      <c r="A85" s="29" t="s">
        <v>45</v>
      </c>
      <c r="B85" s="30" t="s">
        <v>58</v>
      </c>
      <c r="C85" s="31">
        <v>69633</v>
      </c>
      <c r="D85" s="31">
        <v>90.515990981287601</v>
      </c>
      <c r="E85" s="31">
        <v>61.103618969046003</v>
      </c>
      <c r="F85" s="31">
        <v>15.7641720477875</v>
      </c>
      <c r="G85" s="31">
        <v>0.62352250551332999</v>
      </c>
      <c r="H85" s="31">
        <v>22.4134922020022</v>
      </c>
      <c r="I85" s="31">
        <v>2.84472227070078</v>
      </c>
      <c r="J85" s="31">
        <v>0.76948706151136004</v>
      </c>
      <c r="K85" s="31">
        <v>8.7702669711200105</v>
      </c>
      <c r="L85" s="31">
        <v>0.71374204759237003</v>
      </c>
      <c r="M85" s="31">
        <f>AVERAGE(D85:D87)</f>
        <v>91.061602493492117</v>
      </c>
      <c r="N85" s="32">
        <f>_xlfn.RANK.EQ(M85,M$10:M$103,0)</f>
        <v>6</v>
      </c>
    </row>
    <row r="86" spans="1:14" ht="14.1" customHeight="1" x14ac:dyDescent="0.25">
      <c r="A86" s="29" t="s">
        <v>45</v>
      </c>
      <c r="B86" s="30" t="s">
        <v>59</v>
      </c>
      <c r="C86" s="31">
        <v>49441</v>
      </c>
      <c r="D86" s="31">
        <v>90.888129285410798</v>
      </c>
      <c r="E86" s="31">
        <v>60.552786184796098</v>
      </c>
      <c r="F86" s="31">
        <v>16.7616165212747</v>
      </c>
      <c r="G86" s="31">
        <v>0.40947124799715001</v>
      </c>
      <c r="H86" s="31">
        <v>22.696724230015999</v>
      </c>
      <c r="I86" s="31">
        <v>2.5013352323304199</v>
      </c>
      <c r="J86" s="31">
        <v>0.93466263129784</v>
      </c>
      <c r="K86" s="31">
        <v>8.4160919075261393</v>
      </c>
      <c r="L86" s="31">
        <v>0.69577880706296003</v>
      </c>
      <c r="M86" s="31"/>
      <c r="N86" s="32"/>
    </row>
    <row r="87" spans="1:14" ht="14.1" customHeight="1" x14ac:dyDescent="0.25">
      <c r="A87" s="29" t="s">
        <v>45</v>
      </c>
      <c r="B87" s="30" t="s">
        <v>19</v>
      </c>
      <c r="C87" s="31">
        <v>71186</v>
      </c>
      <c r="D87" s="31">
        <v>91.780687213777995</v>
      </c>
      <c r="E87" s="31">
        <v>60.422438203106999</v>
      </c>
      <c r="F87" s="31">
        <v>18.350042090762901</v>
      </c>
      <c r="G87" s="31">
        <v>0.16836305196296</v>
      </c>
      <c r="H87" s="31">
        <v>21.446391673681699</v>
      </c>
      <c r="I87" s="31">
        <v>3.0152292033366499</v>
      </c>
      <c r="J87" s="31">
        <v>0.71630825744241</v>
      </c>
      <c r="K87" s="31">
        <v>7.6166661984098001</v>
      </c>
      <c r="L87" s="31">
        <v>0.60264658781221003</v>
      </c>
      <c r="M87" s="31"/>
      <c r="N87" s="32"/>
    </row>
    <row r="88" spans="1:14" ht="14.1" customHeight="1" x14ac:dyDescent="0.25">
      <c r="A88" s="29" t="s">
        <v>46</v>
      </c>
      <c r="B88" s="30" t="s">
        <v>58</v>
      </c>
      <c r="C88" s="31">
        <v>52479</v>
      </c>
      <c r="D88" s="31">
        <v>88.896510985346495</v>
      </c>
      <c r="E88" s="31">
        <v>16.3830060876275</v>
      </c>
      <c r="F88" s="31">
        <v>12.931921461030599</v>
      </c>
      <c r="G88" s="31">
        <v>9.5772957215124705</v>
      </c>
      <c r="H88" s="31">
        <v>60.0981737117379</v>
      </c>
      <c r="I88" s="31">
        <v>0.89170882277287</v>
      </c>
      <c r="J88" s="31">
        <v>1.3932950355826099</v>
      </c>
      <c r="K88" s="31">
        <v>10.952952609615201</v>
      </c>
      <c r="L88" s="31">
        <v>0.15053640503820001</v>
      </c>
      <c r="M88" s="31">
        <f>AVERAGE(D88:D90)</f>
        <v>88.328644890187789</v>
      </c>
      <c r="N88" s="32">
        <f>_xlfn.RANK.EQ(M88,M$10:M$103,0)</f>
        <v>17</v>
      </c>
    </row>
    <row r="89" spans="1:14" ht="14.1" customHeight="1" x14ac:dyDescent="0.25">
      <c r="A89" s="29" t="s">
        <v>46</v>
      </c>
      <c r="B89" s="30" t="s">
        <v>59</v>
      </c>
      <c r="C89" s="31">
        <v>36216</v>
      </c>
      <c r="D89" s="31">
        <v>88.789485310360007</v>
      </c>
      <c r="E89" s="31">
        <v>16.671849732553799</v>
      </c>
      <c r="F89" s="31">
        <v>12.601069784799099</v>
      </c>
      <c r="G89" s="31">
        <v>8.9532280134345008</v>
      </c>
      <c r="H89" s="31">
        <v>59.730687896504499</v>
      </c>
      <c r="I89" s="31">
        <v>1.8379151635775499</v>
      </c>
      <c r="J89" s="31">
        <v>1.1848488617987301</v>
      </c>
      <c r="K89" s="31">
        <v>11.0282747956704</v>
      </c>
      <c r="L89" s="31">
        <v>0.18223989396950999</v>
      </c>
      <c r="M89" s="31"/>
      <c r="N89" s="32"/>
    </row>
    <row r="90" spans="1:14" ht="14.1" customHeight="1" x14ac:dyDescent="0.25">
      <c r="A90" s="29" t="s">
        <v>46</v>
      </c>
      <c r="B90" s="30" t="s">
        <v>19</v>
      </c>
      <c r="C90" s="31">
        <v>56795</v>
      </c>
      <c r="D90" s="31">
        <v>87.299938374856893</v>
      </c>
      <c r="E90" s="31">
        <v>15.7577346617724</v>
      </c>
      <c r="F90" s="31">
        <v>12.3774756968254</v>
      </c>
      <c r="G90" s="31">
        <v>8.36795611310556</v>
      </c>
      <c r="H90" s="31">
        <v>60.923318946391802</v>
      </c>
      <c r="I90" s="31">
        <v>2.0491307329272699</v>
      </c>
      <c r="J90" s="31">
        <v>1.7223992577951599</v>
      </c>
      <c r="K90" s="31">
        <v>12.492296857117701</v>
      </c>
      <c r="L90" s="31">
        <v>0.20776476802534999</v>
      </c>
      <c r="M90" s="31"/>
      <c r="N90" s="32"/>
    </row>
    <row r="91" spans="1:14" ht="14.1" customHeight="1" x14ac:dyDescent="0.25">
      <c r="A91" s="29" t="s">
        <v>47</v>
      </c>
      <c r="B91" s="30" t="s">
        <v>58</v>
      </c>
      <c r="C91" s="31">
        <v>85929</v>
      </c>
      <c r="D91" s="31">
        <v>88.983928592209793</v>
      </c>
      <c r="E91" s="31">
        <v>46.128192720662199</v>
      </c>
      <c r="F91" s="31">
        <v>13.3267070347749</v>
      </c>
      <c r="G91" s="31">
        <v>5.2012084276054997</v>
      </c>
      <c r="H91" s="31">
        <v>34.750140590873997</v>
      </c>
      <c r="I91" s="31">
        <v>2.1997567450923898</v>
      </c>
      <c r="J91" s="31">
        <v>1.9355766841478801</v>
      </c>
      <c r="K91" s="31">
        <v>10.562208334788</v>
      </c>
      <c r="L91" s="31">
        <v>0.45386307300211998</v>
      </c>
      <c r="M91" s="31">
        <f>AVERAGE(D91:D93)</f>
        <v>89.644703884842514</v>
      </c>
      <c r="N91" s="32">
        <f>_xlfn.RANK.EQ(M91,M$10:M$103,0)</f>
        <v>12</v>
      </c>
    </row>
    <row r="92" spans="1:14" ht="14.1" customHeight="1" x14ac:dyDescent="0.25">
      <c r="A92" s="29" t="s">
        <v>47</v>
      </c>
      <c r="B92" s="30" t="s">
        <v>59</v>
      </c>
      <c r="C92" s="31">
        <v>62766</v>
      </c>
      <c r="D92" s="31">
        <v>89.924481407131196</v>
      </c>
      <c r="E92" s="31">
        <v>44.971829488678601</v>
      </c>
      <c r="F92" s="31">
        <v>13.323411643811299</v>
      </c>
      <c r="G92" s="31">
        <v>5.8555685482442099</v>
      </c>
      <c r="H92" s="31">
        <v>35.020020552071102</v>
      </c>
      <c r="I92" s="31">
        <v>2.7444101909925198</v>
      </c>
      <c r="J92" s="31">
        <v>1.6565678041175</v>
      </c>
      <c r="K92" s="31">
        <v>9.6596883663129702</v>
      </c>
      <c r="L92" s="31">
        <v>0.41583022655577001</v>
      </c>
      <c r="M92" s="31"/>
      <c r="N92" s="32"/>
    </row>
    <row r="93" spans="1:14" ht="14.1" customHeight="1" x14ac:dyDescent="0.25">
      <c r="A93" s="29" t="s">
        <v>47</v>
      </c>
      <c r="B93" s="30" t="s">
        <v>19</v>
      </c>
      <c r="C93" s="31">
        <v>97270</v>
      </c>
      <c r="D93" s="31">
        <v>90.025701655186595</v>
      </c>
      <c r="E93" s="31">
        <v>42.319112004385097</v>
      </c>
      <c r="F93" s="31">
        <v>14.168417686826199</v>
      </c>
      <c r="G93" s="31">
        <v>7.7471222364334</v>
      </c>
      <c r="H93" s="31">
        <v>34.569705828613102</v>
      </c>
      <c r="I93" s="31">
        <v>3.0513429563310801</v>
      </c>
      <c r="J93" s="31">
        <v>1.54508496254339</v>
      </c>
      <c r="K93" s="31">
        <v>9.5815770535622509</v>
      </c>
      <c r="L93" s="31">
        <v>0.39272129125115002</v>
      </c>
      <c r="M93" s="31"/>
      <c r="N93" s="32"/>
    </row>
    <row r="94" spans="1:14" ht="14.1" customHeight="1" x14ac:dyDescent="0.25">
      <c r="A94" s="29" t="s">
        <v>48</v>
      </c>
      <c r="B94" s="30" t="s">
        <v>58</v>
      </c>
      <c r="C94" s="31">
        <v>27642</v>
      </c>
      <c r="D94" s="31">
        <v>84.324578539903001</v>
      </c>
      <c r="E94" s="31">
        <v>28.701359989703501</v>
      </c>
      <c r="F94" s="31">
        <v>10.759792354884301</v>
      </c>
      <c r="G94" s="31">
        <v>0.39040713887339001</v>
      </c>
      <c r="H94" s="31">
        <v>59.770903942682999</v>
      </c>
      <c r="I94" s="31">
        <v>1.8404907975460101</v>
      </c>
      <c r="J94" s="31">
        <v>0.81942597280020002</v>
      </c>
      <c r="K94" s="31">
        <v>15.4040952174227</v>
      </c>
      <c r="L94" s="31">
        <v>0.27132624267418998</v>
      </c>
      <c r="M94" s="31">
        <f>AVERAGE(D94:D96)</f>
        <v>84.253352527886662</v>
      </c>
      <c r="N94" s="32">
        <f>_xlfn.RANK.EQ(M94,M$10:M$103,0)</f>
        <v>28</v>
      </c>
    </row>
    <row r="95" spans="1:14" ht="14.1" customHeight="1" x14ac:dyDescent="0.25">
      <c r="A95" s="29" t="s">
        <v>48</v>
      </c>
      <c r="B95" s="30" t="s">
        <v>59</v>
      </c>
      <c r="C95" s="31">
        <v>20302</v>
      </c>
      <c r="D95" s="31">
        <v>84.710865924539405</v>
      </c>
      <c r="E95" s="31">
        <v>29.212699151064001</v>
      </c>
      <c r="F95" s="31">
        <v>11.5420397720665</v>
      </c>
      <c r="G95" s="31">
        <v>0.47098499825561002</v>
      </c>
      <c r="H95" s="31">
        <v>58.739388300965203</v>
      </c>
      <c r="I95" s="31">
        <v>1.76764740086056</v>
      </c>
      <c r="J95" s="31">
        <v>1.02337481102453</v>
      </c>
      <c r="K95" s="31">
        <v>15.1610678750862</v>
      </c>
      <c r="L95" s="31">
        <v>0.12806620037433999</v>
      </c>
      <c r="M95" s="31"/>
      <c r="N95" s="32"/>
    </row>
    <row r="96" spans="1:14" ht="14.1" customHeight="1" x14ac:dyDescent="0.25">
      <c r="A96" s="29" t="s">
        <v>48</v>
      </c>
      <c r="B96" s="30" t="s">
        <v>19</v>
      </c>
      <c r="C96" s="31">
        <v>35993</v>
      </c>
      <c r="D96" s="31">
        <v>83.724613119217594</v>
      </c>
      <c r="E96" s="31">
        <v>27.662186825949799</v>
      </c>
      <c r="F96" s="31">
        <v>11.677451468392199</v>
      </c>
      <c r="G96" s="31">
        <v>0.41148166583705997</v>
      </c>
      <c r="H96" s="31">
        <v>60.162601626016198</v>
      </c>
      <c r="I96" s="31">
        <v>1.7388418782146999</v>
      </c>
      <c r="J96" s="31">
        <v>0.95901775344284002</v>
      </c>
      <c r="K96" s="31">
        <v>16.022559942210901</v>
      </c>
      <c r="L96" s="31">
        <v>0.25282693857138</v>
      </c>
      <c r="M96" s="31"/>
      <c r="N96" s="32"/>
    </row>
    <row r="97" spans="1:14" ht="14.1" customHeight="1" x14ac:dyDescent="0.25">
      <c r="A97" s="29" t="s">
        <v>49</v>
      </c>
      <c r="B97" s="30" t="s">
        <v>58</v>
      </c>
      <c r="C97" s="31">
        <v>236362</v>
      </c>
      <c r="D97" s="31">
        <v>83.577732461224699</v>
      </c>
      <c r="E97" s="31">
        <v>38.7514806677938</v>
      </c>
      <c r="F97" s="31">
        <v>7.3091836838002298</v>
      </c>
      <c r="G97" s="31">
        <v>5.2944630617678898</v>
      </c>
      <c r="H97" s="31">
        <v>49.134378828222303</v>
      </c>
      <c r="I97" s="31">
        <v>1.17997833416014</v>
      </c>
      <c r="J97" s="31">
        <v>0.86258390450831002</v>
      </c>
      <c r="K97" s="31">
        <v>16.313959096639898</v>
      </c>
      <c r="L97" s="31">
        <v>0.10830844213536001</v>
      </c>
      <c r="M97" s="31">
        <f>AVERAGE(D97:D99)</f>
        <v>83.532697170977499</v>
      </c>
      <c r="N97" s="32">
        <f>_xlfn.RANK.EQ(M97,M$10:M$103,0)</f>
        <v>29</v>
      </c>
    </row>
    <row r="98" spans="1:14" ht="14.1" customHeight="1" x14ac:dyDescent="0.25">
      <c r="A98" s="29" t="s">
        <v>49</v>
      </c>
      <c r="B98" s="30" t="s">
        <v>59</v>
      </c>
      <c r="C98" s="31">
        <v>177196</v>
      </c>
      <c r="D98" s="31">
        <v>84.065103049730197</v>
      </c>
      <c r="E98" s="31">
        <v>38.3693609022556</v>
      </c>
      <c r="F98" s="31">
        <v>7.5355800214822697</v>
      </c>
      <c r="G98" s="31">
        <v>5.8814446831364098</v>
      </c>
      <c r="H98" s="31">
        <v>49.032626208378097</v>
      </c>
      <c r="I98" s="31">
        <v>1.0794844253490801</v>
      </c>
      <c r="J98" s="31">
        <v>0.84385069817400005</v>
      </c>
      <c r="K98" s="31">
        <v>15.819770197972799</v>
      </c>
      <c r="L98" s="31">
        <v>0.11512675229689</v>
      </c>
      <c r="M98" s="31"/>
      <c r="N98" s="32"/>
    </row>
    <row r="99" spans="1:14" ht="14.1" customHeight="1" x14ac:dyDescent="0.25">
      <c r="A99" s="29" t="s">
        <v>49</v>
      </c>
      <c r="B99" s="30" t="s">
        <v>19</v>
      </c>
      <c r="C99" s="31">
        <v>275076</v>
      </c>
      <c r="D99" s="31">
        <v>82.955256001977602</v>
      </c>
      <c r="E99" s="31">
        <v>38.579692361628403</v>
      </c>
      <c r="F99" s="31">
        <v>7.74179411893597</v>
      </c>
      <c r="G99" s="31">
        <v>6.57741355887637</v>
      </c>
      <c r="H99" s="31">
        <v>47.685700512730598</v>
      </c>
      <c r="I99" s="31">
        <v>1.25509443884482</v>
      </c>
      <c r="J99" s="31">
        <v>0.81160436478372999</v>
      </c>
      <c r="K99" s="31">
        <v>16.929503119137902</v>
      </c>
      <c r="L99" s="31">
        <v>0.11524087888438</v>
      </c>
      <c r="M99" s="31"/>
      <c r="N99" s="32"/>
    </row>
    <row r="100" spans="1:14" ht="14.1" customHeight="1" x14ac:dyDescent="0.25">
      <c r="A100" s="29" t="s">
        <v>50</v>
      </c>
      <c r="B100" s="30" t="s">
        <v>58</v>
      </c>
      <c r="C100" s="31">
        <v>58384</v>
      </c>
      <c r="D100" s="31">
        <v>91.264730063030896</v>
      </c>
      <c r="E100" s="31">
        <v>53.974926807296697</v>
      </c>
      <c r="F100" s="31">
        <v>10.2188274153592</v>
      </c>
      <c r="G100" s="31">
        <v>0.95901208617971001</v>
      </c>
      <c r="H100" s="31">
        <v>35.273252758801902</v>
      </c>
      <c r="I100" s="31">
        <v>2.04001201111027</v>
      </c>
      <c r="J100" s="31">
        <v>1.8579686209744</v>
      </c>
      <c r="K100" s="31">
        <v>8.4663606467525305</v>
      </c>
      <c r="L100" s="31">
        <v>0.26890929021649002</v>
      </c>
      <c r="M100" s="31">
        <f>AVERAGE(D100:D102)</f>
        <v>90.995718214577593</v>
      </c>
      <c r="N100" s="32">
        <f>_xlfn.RANK.EQ(M100,M$10:M$103,0)</f>
        <v>8</v>
      </c>
    </row>
    <row r="101" spans="1:14" ht="14.1" customHeight="1" x14ac:dyDescent="0.25">
      <c r="A101" s="29" t="s">
        <v>50</v>
      </c>
      <c r="B101" s="30" t="s">
        <v>59</v>
      </c>
      <c r="C101" s="31">
        <v>40454</v>
      </c>
      <c r="D101" s="31">
        <v>90.505265239531298</v>
      </c>
      <c r="E101" s="31">
        <v>57.452271051265903</v>
      </c>
      <c r="F101" s="31">
        <v>11.2473711523229</v>
      </c>
      <c r="G101" s="31">
        <v>0.65277360500367998</v>
      </c>
      <c r="H101" s="31">
        <v>31.185644443230501</v>
      </c>
      <c r="I101" s="31">
        <v>2.3652800917706802</v>
      </c>
      <c r="J101" s="31">
        <v>1.2618468849861999</v>
      </c>
      <c r="K101" s="31">
        <v>9.4502397785138701</v>
      </c>
      <c r="L101" s="31">
        <v>4.4494981954812898E-2</v>
      </c>
      <c r="M101" s="31"/>
      <c r="N101" s="32"/>
    </row>
    <row r="102" spans="1:14" ht="14.1" customHeight="1" x14ac:dyDescent="0.25">
      <c r="A102" s="29" t="s">
        <v>50</v>
      </c>
      <c r="B102" s="30" t="s">
        <v>19</v>
      </c>
      <c r="C102" s="31">
        <v>64478</v>
      </c>
      <c r="D102" s="31">
        <v>91.2171593411706</v>
      </c>
      <c r="E102" s="31">
        <v>57.068774972371003</v>
      </c>
      <c r="F102" s="31">
        <v>11.2641332993284</v>
      </c>
      <c r="G102" s="31">
        <v>0.71240329847827</v>
      </c>
      <c r="H102" s="31">
        <v>30.638442574173201</v>
      </c>
      <c r="I102" s="31">
        <v>2.5775737481934802</v>
      </c>
      <c r="J102" s="31">
        <v>1.33299328402618</v>
      </c>
      <c r="K102" s="31">
        <v>8.6696237476348497</v>
      </c>
      <c r="L102" s="31">
        <v>0.11321691119450999</v>
      </c>
      <c r="M102" s="31"/>
      <c r="N102" s="32"/>
    </row>
    <row r="103" spans="1:14" ht="14.1" customHeight="1" x14ac:dyDescent="0.25">
      <c r="A103" s="29" t="s">
        <v>51</v>
      </c>
      <c r="B103" s="30" t="s">
        <v>58</v>
      </c>
      <c r="C103" s="31">
        <v>40365</v>
      </c>
      <c r="D103" s="31">
        <v>88.071348940914106</v>
      </c>
      <c r="E103" s="31">
        <v>28.784810126582201</v>
      </c>
      <c r="F103" s="31">
        <v>10.436005625879</v>
      </c>
      <c r="G103" s="31">
        <v>0.21097046413501999</v>
      </c>
      <c r="H103" s="31">
        <v>62.368495077355803</v>
      </c>
      <c r="I103" s="31">
        <v>0.96202531645569</v>
      </c>
      <c r="J103" s="31">
        <v>0.55696202531645</v>
      </c>
      <c r="K103" s="31">
        <v>11.7998265824352</v>
      </c>
      <c r="L103" s="31">
        <v>0.12882447665055999</v>
      </c>
      <c r="M103" s="31">
        <f>AVERAGE(D103:D105)</f>
        <v>87.134493141130108</v>
      </c>
      <c r="N103" s="32">
        <f>_xlfn.RANK.EQ(M103,M$10:M$103,0)</f>
        <v>20</v>
      </c>
    </row>
    <row r="104" spans="1:14" ht="14.1" customHeight="1" x14ac:dyDescent="0.25">
      <c r="A104" s="29" t="s">
        <v>51</v>
      </c>
      <c r="B104" s="30" t="s">
        <v>59</v>
      </c>
      <c r="C104" s="31">
        <v>32000</v>
      </c>
      <c r="D104" s="31">
        <v>87.746875000000003</v>
      </c>
      <c r="E104" s="31">
        <v>27.4760497168702</v>
      </c>
      <c r="F104" s="31">
        <v>9.6905160440186595</v>
      </c>
      <c r="G104" s="31">
        <v>0.10684141173118</v>
      </c>
      <c r="H104" s="31">
        <v>64.215249830834395</v>
      </c>
      <c r="I104" s="31">
        <v>0.99362512910002998</v>
      </c>
      <c r="J104" s="31">
        <v>0.45229530966201997</v>
      </c>
      <c r="K104" s="31">
        <v>12.184374999999999</v>
      </c>
      <c r="L104" s="31">
        <v>6.8750000000000006E-2</v>
      </c>
      <c r="M104" s="31"/>
      <c r="N104" s="31"/>
    </row>
    <row r="105" spans="1:14" ht="14.1" customHeight="1" x14ac:dyDescent="0.25">
      <c r="A105" s="29" t="s">
        <v>51</v>
      </c>
      <c r="B105" s="30" t="s">
        <v>19</v>
      </c>
      <c r="C105" s="31">
        <v>54583</v>
      </c>
      <c r="D105" s="31">
        <v>85.5852554824762</v>
      </c>
      <c r="E105" s="31">
        <v>25.713368297120802</v>
      </c>
      <c r="F105" s="31">
        <v>9.9026008776624206</v>
      </c>
      <c r="G105" s="31">
        <v>0.17125120411002001</v>
      </c>
      <c r="H105" s="31">
        <v>65.781868778764803</v>
      </c>
      <c r="I105" s="31">
        <v>1.44065075457561</v>
      </c>
      <c r="J105" s="31">
        <v>0.75350529808412003</v>
      </c>
      <c r="K105" s="31">
        <v>14.266346664712399</v>
      </c>
      <c r="L105" s="31">
        <v>0.14839785281130999</v>
      </c>
      <c r="M105" s="31"/>
      <c r="N105" s="31"/>
    </row>
    <row r="106" spans="1:14" ht="14.1" customHeight="1" x14ac:dyDescent="0.25">
      <c r="A106" s="14"/>
      <c r="B106" s="28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4" ht="14.1" customHeight="1" x14ac:dyDescent="0.25">
      <c r="A107" s="16" t="s">
        <v>69</v>
      </c>
      <c r="B107" s="28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4" ht="14.1" customHeight="1" x14ac:dyDescent="0.25">
      <c r="A108" s="17" t="s">
        <v>79</v>
      </c>
      <c r="B108" s="28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4" ht="14.1" customHeight="1" x14ac:dyDescent="0.25">
      <c r="A109" s="17" t="s">
        <v>80</v>
      </c>
      <c r="B109" s="28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4" ht="14.1" customHeight="1" x14ac:dyDescent="0.25">
      <c r="A110" s="17" t="s">
        <v>74</v>
      </c>
      <c r="B110" s="28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4" ht="14.1" customHeight="1" x14ac:dyDescent="0.25">
      <c r="A111" s="17" t="s">
        <v>81</v>
      </c>
      <c r="B111" s="28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4" ht="14.1" customHeight="1" x14ac:dyDescent="0.25">
      <c r="A112" s="44" t="s">
        <v>84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</row>
    <row r="113" spans="1:14" ht="14.1" customHeight="1" x14ac:dyDescent="0.25">
      <c r="A113" s="44" t="s">
        <v>64</v>
      </c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</row>
  </sheetData>
  <mergeCells count="13">
    <mergeCell ref="A2:N2"/>
    <mergeCell ref="A112:N112"/>
    <mergeCell ref="A113:N113"/>
    <mergeCell ref="A1:N1"/>
    <mergeCell ref="M4:M6"/>
    <mergeCell ref="N4:N6"/>
    <mergeCell ref="A4:A6"/>
    <mergeCell ref="B4:B6"/>
    <mergeCell ref="C4:C6"/>
    <mergeCell ref="D4:L4"/>
    <mergeCell ref="D5:J5"/>
    <mergeCell ref="K5:K6"/>
    <mergeCell ref="L5:L6"/>
  </mergeCells>
  <pageMargins left="0.7" right="0.7" top="0.75" bottom="0.75" header="0.3" footer="0.3"/>
  <pageSetup orientation="portrait" r:id="rId1"/>
  <ignoredErrors>
    <ignoredError sqref="M7:M10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13"/>
  <sheetViews>
    <sheetView tabSelected="1" workbookViewId="0">
      <selection activeCell="C145" sqref="C145"/>
    </sheetView>
  </sheetViews>
  <sheetFormatPr baseColWidth="10" defaultRowHeight="15" x14ac:dyDescent="0.25"/>
  <cols>
    <col min="1" max="1" width="25.7109375" style="48" customWidth="1"/>
    <col min="2" max="2" width="22.7109375" style="48" customWidth="1"/>
    <col min="3" max="3" width="14.7109375" style="48" customWidth="1"/>
    <col min="4" max="6" width="10.7109375" style="48" customWidth="1"/>
    <col min="7" max="7" width="12.140625" style="48" customWidth="1"/>
    <col min="8" max="12" width="15.7109375" style="48" customWidth="1"/>
    <col min="13" max="13" width="10.7109375" style="48" customWidth="1"/>
    <col min="14" max="14" width="13.140625" style="48" customWidth="1"/>
    <col min="15" max="16" width="14.140625" style="48" customWidth="1"/>
    <col min="17" max="16384" width="11.42578125" style="48"/>
  </cols>
  <sheetData>
    <row r="5" spans="1:16" x14ac:dyDescent="0.25">
      <c r="A5" s="54" t="s">
        <v>87</v>
      </c>
    </row>
    <row r="7" spans="1:16" s="50" customFormat="1" ht="28.5" customHeight="1" x14ac:dyDescent="0.2">
      <c r="A7" s="52" t="s">
        <v>1</v>
      </c>
      <c r="B7" s="52" t="s">
        <v>2</v>
      </c>
      <c r="C7" s="52" t="s">
        <v>95</v>
      </c>
      <c r="D7" s="52" t="s">
        <v>88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5" t="s">
        <v>87</v>
      </c>
      <c r="P7" s="55" t="s">
        <v>99</v>
      </c>
    </row>
    <row r="8" spans="1:16" s="50" customFormat="1" ht="21.75" customHeight="1" x14ac:dyDescent="0.2">
      <c r="A8" s="52"/>
      <c r="B8" s="52"/>
      <c r="C8" s="52"/>
      <c r="D8" s="52" t="s">
        <v>89</v>
      </c>
      <c r="E8" s="52"/>
      <c r="F8" s="52"/>
      <c r="G8" s="52"/>
      <c r="H8" s="52"/>
      <c r="I8" s="52"/>
      <c r="J8" s="52"/>
      <c r="K8" s="52"/>
      <c r="L8" s="52"/>
      <c r="M8" s="52" t="s">
        <v>66</v>
      </c>
      <c r="N8" s="52" t="s">
        <v>7</v>
      </c>
      <c r="O8" s="55"/>
      <c r="P8" s="55"/>
    </row>
    <row r="9" spans="1:16" s="50" customFormat="1" ht="22.5" x14ac:dyDescent="0.2">
      <c r="A9" s="52"/>
      <c r="B9" s="52"/>
      <c r="C9" s="52"/>
      <c r="D9" s="53" t="s">
        <v>96</v>
      </c>
      <c r="E9" s="53" t="s">
        <v>53</v>
      </c>
      <c r="F9" s="53" t="s">
        <v>54</v>
      </c>
      <c r="G9" s="53" t="s">
        <v>55</v>
      </c>
      <c r="H9" s="53" t="s">
        <v>56</v>
      </c>
      <c r="I9" s="53" t="s">
        <v>97</v>
      </c>
      <c r="J9" s="53" t="s">
        <v>90</v>
      </c>
      <c r="K9" s="53" t="s">
        <v>57</v>
      </c>
      <c r="L9" s="53" t="s">
        <v>98</v>
      </c>
      <c r="M9" s="52"/>
      <c r="N9" s="52"/>
      <c r="O9" s="56"/>
      <c r="P9" s="56"/>
    </row>
    <row r="10" spans="1:16" s="50" customFormat="1" ht="11.25" x14ac:dyDescent="0.2">
      <c r="A10" s="57" t="s">
        <v>0</v>
      </c>
      <c r="B10" s="57" t="s">
        <v>16</v>
      </c>
      <c r="C10" s="59">
        <v>126014024</v>
      </c>
      <c r="D10" s="59">
        <v>92582812</v>
      </c>
      <c r="E10" s="59">
        <v>47245909</v>
      </c>
      <c r="F10" s="59">
        <v>7165164</v>
      </c>
      <c r="G10" s="59">
        <v>1041534</v>
      </c>
      <c r="H10" s="59">
        <v>1192255</v>
      </c>
      <c r="I10" s="59">
        <v>32842765</v>
      </c>
      <c r="J10" s="59">
        <v>958787</v>
      </c>
      <c r="K10" s="59">
        <v>2615213</v>
      </c>
      <c r="L10" s="59">
        <v>1149542</v>
      </c>
      <c r="M10" s="59">
        <v>32999713</v>
      </c>
      <c r="N10" s="59">
        <v>431499</v>
      </c>
      <c r="O10" s="60">
        <f>(D11+D12+D13+D14+D15)/(C11+C12+C13+C14+C15)*100</f>
        <v>81.116186397212758</v>
      </c>
      <c r="P10" s="59"/>
    </row>
    <row r="11" spans="1:16" s="50" customFormat="1" ht="11.25" x14ac:dyDescent="0.2">
      <c r="A11" s="57" t="s">
        <v>0</v>
      </c>
      <c r="B11" s="58" t="s">
        <v>58</v>
      </c>
      <c r="C11" s="59">
        <v>3645077</v>
      </c>
      <c r="D11" s="59">
        <v>2929339</v>
      </c>
      <c r="E11" s="59">
        <v>1573876</v>
      </c>
      <c r="F11" s="59">
        <v>390495</v>
      </c>
      <c r="G11" s="59">
        <v>40266</v>
      </c>
      <c r="H11" s="59">
        <v>54433</v>
      </c>
      <c r="I11" s="59">
        <v>805086</v>
      </c>
      <c r="J11" s="59">
        <v>25797</v>
      </c>
      <c r="K11" s="59">
        <v>62534</v>
      </c>
      <c r="L11" s="59">
        <v>37241</v>
      </c>
      <c r="M11" s="59">
        <v>713102</v>
      </c>
      <c r="N11" s="59">
        <v>2636</v>
      </c>
      <c r="O11" s="59"/>
      <c r="P11" s="59"/>
    </row>
    <row r="12" spans="1:16" s="50" customFormat="1" ht="11.25" x14ac:dyDescent="0.2">
      <c r="A12" s="57" t="s">
        <v>0</v>
      </c>
      <c r="B12" s="58" t="s">
        <v>59</v>
      </c>
      <c r="C12" s="59">
        <v>2647340</v>
      </c>
      <c r="D12" s="59">
        <v>2178788</v>
      </c>
      <c r="E12" s="59">
        <v>1164555</v>
      </c>
      <c r="F12" s="59">
        <v>285687</v>
      </c>
      <c r="G12" s="59">
        <v>29163</v>
      </c>
      <c r="H12" s="59">
        <v>41188</v>
      </c>
      <c r="I12" s="59">
        <v>613565</v>
      </c>
      <c r="J12" s="59">
        <v>20328</v>
      </c>
      <c r="K12" s="59">
        <v>43914</v>
      </c>
      <c r="L12" s="59">
        <v>26678</v>
      </c>
      <c r="M12" s="59">
        <v>466927</v>
      </c>
      <c r="N12" s="59">
        <v>1625</v>
      </c>
      <c r="O12" s="59"/>
      <c r="P12" s="59"/>
    </row>
    <row r="13" spans="1:16" s="50" customFormat="1" ht="11.25" x14ac:dyDescent="0.2">
      <c r="A13" s="57" t="s">
        <v>0</v>
      </c>
      <c r="B13" s="58" t="s">
        <v>60</v>
      </c>
      <c r="C13" s="59">
        <v>1814582</v>
      </c>
      <c r="D13" s="59">
        <v>1490270</v>
      </c>
      <c r="E13" s="59">
        <v>766729</v>
      </c>
      <c r="F13" s="59">
        <v>186384</v>
      </c>
      <c r="G13" s="59">
        <v>19753</v>
      </c>
      <c r="H13" s="59">
        <v>29437</v>
      </c>
      <c r="I13" s="59">
        <v>458132</v>
      </c>
      <c r="J13" s="59">
        <v>15225</v>
      </c>
      <c r="K13" s="59">
        <v>28788</v>
      </c>
      <c r="L13" s="59">
        <v>17904</v>
      </c>
      <c r="M13" s="59">
        <v>323140</v>
      </c>
      <c r="N13" s="59">
        <v>1172</v>
      </c>
      <c r="O13" s="59"/>
      <c r="P13" s="59"/>
    </row>
    <row r="14" spans="1:16" s="50" customFormat="1" ht="11.25" x14ac:dyDescent="0.2">
      <c r="A14" s="57" t="s">
        <v>0</v>
      </c>
      <c r="B14" s="58" t="s">
        <v>61</v>
      </c>
      <c r="C14" s="59">
        <v>1175364</v>
      </c>
      <c r="D14" s="59">
        <v>956270</v>
      </c>
      <c r="E14" s="59">
        <v>485864</v>
      </c>
      <c r="F14" s="59">
        <v>121167</v>
      </c>
      <c r="G14" s="59">
        <v>12950</v>
      </c>
      <c r="H14" s="59">
        <v>20349</v>
      </c>
      <c r="I14" s="59">
        <v>295484</v>
      </c>
      <c r="J14" s="59">
        <v>10034</v>
      </c>
      <c r="K14" s="59">
        <v>19652</v>
      </c>
      <c r="L14" s="59">
        <v>11430</v>
      </c>
      <c r="M14" s="59">
        <v>218355</v>
      </c>
      <c r="N14" s="59">
        <v>739</v>
      </c>
      <c r="O14" s="59"/>
      <c r="P14" s="59"/>
    </row>
    <row r="15" spans="1:16" s="50" customFormat="1" ht="11.25" x14ac:dyDescent="0.2">
      <c r="A15" s="57" t="s">
        <v>0</v>
      </c>
      <c r="B15" s="57" t="s">
        <v>62</v>
      </c>
      <c r="C15" s="59">
        <v>1039551</v>
      </c>
      <c r="D15" s="59">
        <v>818076</v>
      </c>
      <c r="E15" s="59">
        <v>383402</v>
      </c>
      <c r="F15" s="59">
        <v>106724</v>
      </c>
      <c r="G15" s="59">
        <v>10733</v>
      </c>
      <c r="H15" s="59">
        <v>17369</v>
      </c>
      <c r="I15" s="59">
        <v>280052</v>
      </c>
      <c r="J15" s="59">
        <v>9356</v>
      </c>
      <c r="K15" s="59">
        <v>18228</v>
      </c>
      <c r="L15" s="59">
        <v>9934</v>
      </c>
      <c r="M15" s="59">
        <v>220769</v>
      </c>
      <c r="N15" s="59">
        <v>706</v>
      </c>
      <c r="O15" s="59"/>
      <c r="P15" s="59"/>
    </row>
    <row r="16" spans="1:16" s="50" customFormat="1" ht="11.25" x14ac:dyDescent="0.2">
      <c r="A16" s="57" t="s">
        <v>20</v>
      </c>
      <c r="B16" s="57" t="s">
        <v>16</v>
      </c>
      <c r="C16" s="59">
        <v>1425607</v>
      </c>
      <c r="D16" s="59">
        <v>1161139</v>
      </c>
      <c r="E16" s="59">
        <v>780525</v>
      </c>
      <c r="F16" s="59">
        <v>92771</v>
      </c>
      <c r="G16" s="59">
        <v>3786</v>
      </c>
      <c r="H16" s="59">
        <v>3196</v>
      </c>
      <c r="I16" s="59">
        <v>271996</v>
      </c>
      <c r="J16" s="59">
        <v>1680</v>
      </c>
      <c r="K16" s="59">
        <v>31789</v>
      </c>
      <c r="L16" s="59">
        <v>3179</v>
      </c>
      <c r="M16" s="59">
        <v>262088</v>
      </c>
      <c r="N16" s="59">
        <v>2380</v>
      </c>
      <c r="O16" s="60">
        <f>(D17+D18+D19+D20+D21)/(C17+C18+C19+C20+C21)*100</f>
        <v>87.963325435252912</v>
      </c>
      <c r="P16" s="59">
        <f>_xlfn.RANK.EQ(O16,O$16:O$202)</f>
        <v>8</v>
      </c>
    </row>
    <row r="17" spans="1:16" s="50" customFormat="1" ht="11.25" x14ac:dyDescent="0.2">
      <c r="A17" s="57" t="s">
        <v>20</v>
      </c>
      <c r="B17" s="58" t="s">
        <v>58</v>
      </c>
      <c r="C17" s="59">
        <v>35823</v>
      </c>
      <c r="D17" s="59">
        <v>31404</v>
      </c>
      <c r="E17" s="59">
        <v>20977</v>
      </c>
      <c r="F17" s="59">
        <v>4883</v>
      </c>
      <c r="G17" s="59">
        <v>162</v>
      </c>
      <c r="H17" s="59">
        <v>144</v>
      </c>
      <c r="I17" s="59">
        <v>5491</v>
      </c>
      <c r="J17" s="59">
        <v>42</v>
      </c>
      <c r="K17" s="59">
        <v>533</v>
      </c>
      <c r="L17" s="59">
        <v>82</v>
      </c>
      <c r="M17" s="59">
        <v>4400</v>
      </c>
      <c r="N17" s="59">
        <v>19</v>
      </c>
      <c r="O17" s="59"/>
      <c r="P17" s="59"/>
    </row>
    <row r="18" spans="1:16" s="50" customFormat="1" ht="11.25" x14ac:dyDescent="0.2">
      <c r="A18" s="57" t="s">
        <v>20</v>
      </c>
      <c r="B18" s="58" t="s">
        <v>59</v>
      </c>
      <c r="C18" s="59">
        <v>25586</v>
      </c>
      <c r="D18" s="59">
        <v>22805</v>
      </c>
      <c r="E18" s="59">
        <v>15151</v>
      </c>
      <c r="F18" s="59">
        <v>3374</v>
      </c>
      <c r="G18" s="59">
        <v>113</v>
      </c>
      <c r="H18" s="59">
        <v>112</v>
      </c>
      <c r="I18" s="59">
        <v>4254</v>
      </c>
      <c r="J18" s="59">
        <v>35</v>
      </c>
      <c r="K18" s="59">
        <v>334</v>
      </c>
      <c r="L18" s="59">
        <v>44</v>
      </c>
      <c r="M18" s="59">
        <v>2774</v>
      </c>
      <c r="N18" s="59">
        <v>7</v>
      </c>
      <c r="O18" s="59"/>
      <c r="P18" s="59"/>
    </row>
    <row r="19" spans="1:16" s="50" customFormat="1" ht="11.25" x14ac:dyDescent="0.2">
      <c r="A19" s="57" t="s">
        <v>20</v>
      </c>
      <c r="B19" s="58" t="s">
        <v>60</v>
      </c>
      <c r="C19" s="59">
        <v>16581</v>
      </c>
      <c r="D19" s="59">
        <v>14723</v>
      </c>
      <c r="E19" s="59">
        <v>9644</v>
      </c>
      <c r="F19" s="59">
        <v>2101</v>
      </c>
      <c r="G19" s="59">
        <v>78</v>
      </c>
      <c r="H19" s="59">
        <v>65</v>
      </c>
      <c r="I19" s="59">
        <v>2960</v>
      </c>
      <c r="J19" s="59">
        <v>24</v>
      </c>
      <c r="K19" s="59">
        <v>199</v>
      </c>
      <c r="L19" s="59">
        <v>37</v>
      </c>
      <c r="M19" s="59">
        <v>1851</v>
      </c>
      <c r="N19" s="59">
        <v>7</v>
      </c>
      <c r="O19" s="59"/>
      <c r="P19" s="59"/>
    </row>
    <row r="20" spans="1:16" s="50" customFormat="1" ht="11.25" x14ac:dyDescent="0.2">
      <c r="A20" s="57" t="s">
        <v>20</v>
      </c>
      <c r="B20" s="58" t="s">
        <v>61</v>
      </c>
      <c r="C20" s="59">
        <v>10186</v>
      </c>
      <c r="D20" s="59">
        <v>8848</v>
      </c>
      <c r="E20" s="59">
        <v>5570</v>
      </c>
      <c r="F20" s="59">
        <v>1372</v>
      </c>
      <c r="G20" s="59">
        <v>53</v>
      </c>
      <c r="H20" s="59">
        <v>40</v>
      </c>
      <c r="I20" s="59">
        <v>1856</v>
      </c>
      <c r="J20" s="59">
        <v>16</v>
      </c>
      <c r="K20" s="59">
        <v>152</v>
      </c>
      <c r="L20" s="59">
        <v>24</v>
      </c>
      <c r="M20" s="59">
        <v>1332</v>
      </c>
      <c r="N20" s="59">
        <v>6</v>
      </c>
      <c r="O20" s="59"/>
      <c r="P20" s="59"/>
    </row>
    <row r="21" spans="1:16" s="50" customFormat="1" ht="11.25" x14ac:dyDescent="0.2">
      <c r="A21" s="57" t="s">
        <v>20</v>
      </c>
      <c r="B21" s="57" t="s">
        <v>62</v>
      </c>
      <c r="C21" s="59">
        <v>8894</v>
      </c>
      <c r="D21" s="59">
        <v>7606</v>
      </c>
      <c r="E21" s="59">
        <v>4546</v>
      </c>
      <c r="F21" s="59">
        <v>1204</v>
      </c>
      <c r="G21" s="59">
        <v>57</v>
      </c>
      <c r="H21" s="59">
        <v>45</v>
      </c>
      <c r="I21" s="59">
        <v>1802</v>
      </c>
      <c r="J21" s="59">
        <v>15</v>
      </c>
      <c r="K21" s="59">
        <v>100</v>
      </c>
      <c r="L21" s="59">
        <v>28</v>
      </c>
      <c r="M21" s="59">
        <v>1288</v>
      </c>
      <c r="N21" s="59">
        <v>0</v>
      </c>
      <c r="O21" s="59"/>
      <c r="P21" s="59"/>
    </row>
    <row r="22" spans="1:16" s="50" customFormat="1" ht="11.25" x14ac:dyDescent="0.2">
      <c r="A22" s="57" t="s">
        <v>21</v>
      </c>
      <c r="B22" s="57" t="s">
        <v>16</v>
      </c>
      <c r="C22" s="59">
        <v>3769020</v>
      </c>
      <c r="D22" s="59">
        <v>2905265</v>
      </c>
      <c r="E22" s="59">
        <v>1995530</v>
      </c>
      <c r="F22" s="59">
        <v>152274</v>
      </c>
      <c r="G22" s="59">
        <v>86380</v>
      </c>
      <c r="H22" s="59">
        <v>14012</v>
      </c>
      <c r="I22" s="59">
        <v>515855</v>
      </c>
      <c r="J22" s="59">
        <v>19862</v>
      </c>
      <c r="K22" s="59">
        <v>131967</v>
      </c>
      <c r="L22" s="59">
        <v>44490</v>
      </c>
      <c r="M22" s="59">
        <v>836317</v>
      </c>
      <c r="N22" s="59">
        <v>27438</v>
      </c>
      <c r="O22" s="60">
        <f>(D23+D24+D25+D26+D27)/(C23+C24+C25+C26+C27)*100</f>
        <v>82.217465753424662</v>
      </c>
      <c r="P22" s="59">
        <f>_xlfn.RANK.EQ(O22,O$16:O$202)</f>
        <v>18</v>
      </c>
    </row>
    <row r="23" spans="1:16" s="50" customFormat="1" ht="11.25" x14ac:dyDescent="0.2">
      <c r="A23" s="57" t="s">
        <v>21</v>
      </c>
      <c r="B23" s="58" t="s">
        <v>58</v>
      </c>
      <c r="C23" s="59">
        <v>94704</v>
      </c>
      <c r="D23" s="59">
        <v>77128</v>
      </c>
      <c r="E23" s="59">
        <v>49780</v>
      </c>
      <c r="F23" s="59">
        <v>7624</v>
      </c>
      <c r="G23" s="59">
        <v>3545</v>
      </c>
      <c r="H23" s="59">
        <v>314</v>
      </c>
      <c r="I23" s="59">
        <v>12533</v>
      </c>
      <c r="J23" s="59">
        <v>505</v>
      </c>
      <c r="K23" s="59">
        <v>3159</v>
      </c>
      <c r="L23" s="59">
        <v>1406</v>
      </c>
      <c r="M23" s="59">
        <v>17332</v>
      </c>
      <c r="N23" s="59">
        <v>244</v>
      </c>
      <c r="O23" s="59"/>
      <c r="P23" s="59"/>
    </row>
    <row r="24" spans="1:16" s="50" customFormat="1" ht="11.25" x14ac:dyDescent="0.2">
      <c r="A24" s="57" t="s">
        <v>21</v>
      </c>
      <c r="B24" s="58" t="s">
        <v>59</v>
      </c>
      <c r="C24" s="59">
        <v>65425</v>
      </c>
      <c r="D24" s="59">
        <v>54096</v>
      </c>
      <c r="E24" s="59">
        <v>34258</v>
      </c>
      <c r="F24" s="59">
        <v>5583</v>
      </c>
      <c r="G24" s="59">
        <v>2719</v>
      </c>
      <c r="H24" s="59">
        <v>214</v>
      </c>
      <c r="I24" s="59">
        <v>8840</v>
      </c>
      <c r="J24" s="59">
        <v>404</v>
      </c>
      <c r="K24" s="59">
        <v>2276</v>
      </c>
      <c r="L24" s="59">
        <v>1044</v>
      </c>
      <c r="M24" s="59">
        <v>11209</v>
      </c>
      <c r="N24" s="59">
        <v>120</v>
      </c>
      <c r="O24" s="59"/>
      <c r="P24" s="59"/>
    </row>
    <row r="25" spans="1:16" s="50" customFormat="1" ht="11.25" x14ac:dyDescent="0.2">
      <c r="A25" s="57" t="s">
        <v>21</v>
      </c>
      <c r="B25" s="58" t="s">
        <v>60</v>
      </c>
      <c r="C25" s="59">
        <v>40874</v>
      </c>
      <c r="D25" s="59">
        <v>34047</v>
      </c>
      <c r="E25" s="59">
        <v>21564</v>
      </c>
      <c r="F25" s="59">
        <v>3456</v>
      </c>
      <c r="G25" s="59">
        <v>1902</v>
      </c>
      <c r="H25" s="59">
        <v>173</v>
      </c>
      <c r="I25" s="59">
        <v>5551</v>
      </c>
      <c r="J25" s="59">
        <v>229</v>
      </c>
      <c r="K25" s="59">
        <v>1301</v>
      </c>
      <c r="L25" s="59">
        <v>696</v>
      </c>
      <c r="M25" s="59">
        <v>6761</v>
      </c>
      <c r="N25" s="59">
        <v>66</v>
      </c>
      <c r="O25" s="59"/>
      <c r="P25" s="59"/>
    </row>
    <row r="26" spans="1:16" s="50" customFormat="1" ht="11.25" x14ac:dyDescent="0.2">
      <c r="A26" s="57" t="s">
        <v>21</v>
      </c>
      <c r="B26" s="58" t="s">
        <v>61</v>
      </c>
      <c r="C26" s="59">
        <v>25204</v>
      </c>
      <c r="D26" s="59">
        <v>20851</v>
      </c>
      <c r="E26" s="59">
        <v>13057</v>
      </c>
      <c r="F26" s="59">
        <v>2237</v>
      </c>
      <c r="G26" s="59">
        <v>1224</v>
      </c>
      <c r="H26" s="59">
        <v>92</v>
      </c>
      <c r="I26" s="59">
        <v>3294</v>
      </c>
      <c r="J26" s="59">
        <v>152</v>
      </c>
      <c r="K26" s="59">
        <v>817</v>
      </c>
      <c r="L26" s="59">
        <v>451</v>
      </c>
      <c r="M26" s="59">
        <v>4300</v>
      </c>
      <c r="N26" s="59">
        <v>53</v>
      </c>
      <c r="O26" s="59"/>
      <c r="P26" s="59"/>
    </row>
    <row r="27" spans="1:16" s="50" customFormat="1" ht="11.25" x14ac:dyDescent="0.2">
      <c r="A27" s="57" t="s">
        <v>21</v>
      </c>
      <c r="B27" s="57" t="s">
        <v>62</v>
      </c>
      <c r="C27" s="59">
        <v>19073</v>
      </c>
      <c r="D27" s="59">
        <v>15541</v>
      </c>
      <c r="E27" s="59">
        <v>9305</v>
      </c>
      <c r="F27" s="59">
        <v>1771</v>
      </c>
      <c r="G27" s="59">
        <v>970</v>
      </c>
      <c r="H27" s="59">
        <v>73</v>
      </c>
      <c r="I27" s="59">
        <v>2581</v>
      </c>
      <c r="J27" s="59">
        <v>89</v>
      </c>
      <c r="K27" s="59">
        <v>749</v>
      </c>
      <c r="L27" s="59">
        <v>365</v>
      </c>
      <c r="M27" s="59">
        <v>3502</v>
      </c>
      <c r="N27" s="59">
        <v>30</v>
      </c>
      <c r="O27" s="59"/>
      <c r="P27" s="59"/>
    </row>
    <row r="28" spans="1:16" s="50" customFormat="1" ht="11.25" x14ac:dyDescent="0.2">
      <c r="A28" s="57" t="s">
        <v>22</v>
      </c>
      <c r="B28" s="57" t="s">
        <v>16</v>
      </c>
      <c r="C28" s="59">
        <v>798447</v>
      </c>
      <c r="D28" s="59">
        <v>664122</v>
      </c>
      <c r="E28" s="59">
        <v>408856</v>
      </c>
      <c r="F28" s="59">
        <v>101745</v>
      </c>
      <c r="G28" s="59">
        <v>2549</v>
      </c>
      <c r="H28" s="59">
        <v>10772</v>
      </c>
      <c r="I28" s="59">
        <v>139342</v>
      </c>
      <c r="J28" s="59">
        <v>3576</v>
      </c>
      <c r="K28" s="59">
        <v>12335</v>
      </c>
      <c r="L28" s="59">
        <v>2516</v>
      </c>
      <c r="M28" s="59">
        <v>129270</v>
      </c>
      <c r="N28" s="59">
        <v>5055</v>
      </c>
      <c r="O28" s="60">
        <f>(D29+D30+D31+D32+D33)/(C29+C30+C31+C32+C33)*100</f>
        <v>91.111660791952673</v>
      </c>
      <c r="P28" s="59">
        <f>_xlfn.RANK.EQ(O28,O$16:O$202)</f>
        <v>1</v>
      </c>
    </row>
    <row r="29" spans="1:16" s="50" customFormat="1" ht="11.25" x14ac:dyDescent="0.2">
      <c r="A29" s="57" t="s">
        <v>22</v>
      </c>
      <c r="B29" s="58" t="s">
        <v>58</v>
      </c>
      <c r="C29" s="59">
        <v>19274</v>
      </c>
      <c r="D29" s="59">
        <v>17305</v>
      </c>
      <c r="E29" s="59">
        <v>9338</v>
      </c>
      <c r="F29" s="59">
        <v>4809</v>
      </c>
      <c r="G29" s="59">
        <v>126</v>
      </c>
      <c r="H29" s="59">
        <v>270</v>
      </c>
      <c r="I29" s="59">
        <v>2796</v>
      </c>
      <c r="J29" s="59">
        <v>68</v>
      </c>
      <c r="K29" s="59">
        <v>493</v>
      </c>
      <c r="L29" s="59">
        <v>137</v>
      </c>
      <c r="M29" s="59">
        <v>1947</v>
      </c>
      <c r="N29" s="59">
        <v>22</v>
      </c>
      <c r="O29" s="59"/>
      <c r="P29" s="59"/>
    </row>
    <row r="30" spans="1:16" s="50" customFormat="1" ht="11.25" x14ac:dyDescent="0.2">
      <c r="A30" s="57" t="s">
        <v>22</v>
      </c>
      <c r="B30" s="58" t="s">
        <v>59</v>
      </c>
      <c r="C30" s="59">
        <v>12545</v>
      </c>
      <c r="D30" s="59">
        <v>11512</v>
      </c>
      <c r="E30" s="59">
        <v>6285</v>
      </c>
      <c r="F30" s="59">
        <v>3325</v>
      </c>
      <c r="G30" s="59">
        <v>87</v>
      </c>
      <c r="H30" s="59">
        <v>173</v>
      </c>
      <c r="I30" s="59">
        <v>1795</v>
      </c>
      <c r="J30" s="59">
        <v>49</v>
      </c>
      <c r="K30" s="59">
        <v>334</v>
      </c>
      <c r="L30" s="59">
        <v>89</v>
      </c>
      <c r="M30" s="59">
        <v>1021</v>
      </c>
      <c r="N30" s="59">
        <v>12</v>
      </c>
      <c r="O30" s="59"/>
      <c r="P30" s="59"/>
    </row>
    <row r="31" spans="1:16" s="50" customFormat="1" ht="11.25" x14ac:dyDescent="0.2">
      <c r="A31" s="57" t="s">
        <v>22</v>
      </c>
      <c r="B31" s="58" t="s">
        <v>60</v>
      </c>
      <c r="C31" s="59">
        <v>8166</v>
      </c>
      <c r="D31" s="59">
        <v>7497</v>
      </c>
      <c r="E31" s="59">
        <v>3966</v>
      </c>
      <c r="F31" s="59">
        <v>2204</v>
      </c>
      <c r="G31" s="59">
        <v>53</v>
      </c>
      <c r="H31" s="59">
        <v>137</v>
      </c>
      <c r="I31" s="59">
        <v>1243</v>
      </c>
      <c r="J31" s="59">
        <v>29</v>
      </c>
      <c r="K31" s="59">
        <v>192</v>
      </c>
      <c r="L31" s="59">
        <v>61</v>
      </c>
      <c r="M31" s="59">
        <v>663</v>
      </c>
      <c r="N31" s="59">
        <v>6</v>
      </c>
      <c r="O31" s="59"/>
      <c r="P31" s="59"/>
    </row>
    <row r="32" spans="1:16" s="50" customFormat="1" ht="11.25" x14ac:dyDescent="0.2">
      <c r="A32" s="57" t="s">
        <v>22</v>
      </c>
      <c r="B32" s="58" t="s">
        <v>61</v>
      </c>
      <c r="C32" s="59">
        <v>4649</v>
      </c>
      <c r="D32" s="59">
        <v>4293</v>
      </c>
      <c r="E32" s="59">
        <v>2242</v>
      </c>
      <c r="F32" s="59">
        <v>1317</v>
      </c>
      <c r="G32" s="59">
        <v>51</v>
      </c>
      <c r="H32" s="59">
        <v>63</v>
      </c>
      <c r="I32" s="59">
        <v>706</v>
      </c>
      <c r="J32" s="59">
        <v>15</v>
      </c>
      <c r="K32" s="59">
        <v>99</v>
      </c>
      <c r="L32" s="59">
        <v>29</v>
      </c>
      <c r="M32" s="59">
        <v>351</v>
      </c>
      <c r="N32" s="59">
        <v>5</v>
      </c>
      <c r="O32" s="59"/>
      <c r="P32" s="59"/>
    </row>
    <row r="33" spans="1:16" s="50" customFormat="1" ht="11.25" x14ac:dyDescent="0.2">
      <c r="A33" s="57" t="s">
        <v>22</v>
      </c>
      <c r="B33" s="57" t="s">
        <v>62</v>
      </c>
      <c r="C33" s="59">
        <v>3879</v>
      </c>
      <c r="D33" s="59">
        <v>3594</v>
      </c>
      <c r="E33" s="59">
        <v>1741</v>
      </c>
      <c r="F33" s="59">
        <v>1230</v>
      </c>
      <c r="G33" s="59">
        <v>33</v>
      </c>
      <c r="H33" s="59">
        <v>67</v>
      </c>
      <c r="I33" s="59">
        <v>649</v>
      </c>
      <c r="J33" s="59">
        <v>17</v>
      </c>
      <c r="K33" s="59">
        <v>57</v>
      </c>
      <c r="L33" s="59">
        <v>22</v>
      </c>
      <c r="M33" s="59">
        <v>283</v>
      </c>
      <c r="N33" s="59">
        <v>2</v>
      </c>
      <c r="O33" s="59"/>
      <c r="P33" s="59"/>
    </row>
    <row r="34" spans="1:16" s="50" customFormat="1" ht="11.25" x14ac:dyDescent="0.2">
      <c r="A34" s="57" t="s">
        <v>23</v>
      </c>
      <c r="B34" s="57" t="s">
        <v>16</v>
      </c>
      <c r="C34" s="59">
        <v>928363</v>
      </c>
      <c r="D34" s="59">
        <v>719677</v>
      </c>
      <c r="E34" s="59">
        <v>288186</v>
      </c>
      <c r="F34" s="59">
        <v>62638</v>
      </c>
      <c r="G34" s="59">
        <v>2070</v>
      </c>
      <c r="H34" s="59">
        <v>32088</v>
      </c>
      <c r="I34" s="59">
        <v>327334</v>
      </c>
      <c r="J34" s="59">
        <v>8950</v>
      </c>
      <c r="K34" s="59">
        <v>7441</v>
      </c>
      <c r="L34" s="59">
        <v>2914</v>
      </c>
      <c r="M34" s="59">
        <v>203304</v>
      </c>
      <c r="N34" s="59">
        <v>5382</v>
      </c>
      <c r="O34" s="60">
        <f>(D35+D36+D37+D38+D39)/(C35+C36+C37+C38+C39)*100</f>
        <v>84.194850940748594</v>
      </c>
      <c r="P34" s="59">
        <f>_xlfn.RANK.EQ(O34,O$16:O$202)</f>
        <v>15</v>
      </c>
    </row>
    <row r="35" spans="1:16" s="50" customFormat="1" ht="11.25" x14ac:dyDescent="0.2">
      <c r="A35" s="57" t="s">
        <v>23</v>
      </c>
      <c r="B35" s="58" t="s">
        <v>58</v>
      </c>
      <c r="C35" s="59">
        <v>25796</v>
      </c>
      <c r="D35" s="59">
        <v>21354</v>
      </c>
      <c r="E35" s="59">
        <v>9259</v>
      </c>
      <c r="F35" s="59">
        <v>3544</v>
      </c>
      <c r="G35" s="59">
        <v>129</v>
      </c>
      <c r="H35" s="59">
        <v>1084</v>
      </c>
      <c r="I35" s="59">
        <v>7396</v>
      </c>
      <c r="J35" s="59">
        <v>212</v>
      </c>
      <c r="K35" s="59">
        <v>154</v>
      </c>
      <c r="L35" s="59">
        <v>77</v>
      </c>
      <c r="M35" s="59">
        <v>4419</v>
      </c>
      <c r="N35" s="59">
        <v>23</v>
      </c>
      <c r="O35" s="59"/>
      <c r="P35" s="59"/>
    </row>
    <row r="36" spans="1:16" s="50" customFormat="1" ht="11.25" x14ac:dyDescent="0.2">
      <c r="A36" s="57" t="s">
        <v>23</v>
      </c>
      <c r="B36" s="58" t="s">
        <v>59</v>
      </c>
      <c r="C36" s="59">
        <v>17559</v>
      </c>
      <c r="D36" s="59">
        <v>14946</v>
      </c>
      <c r="E36" s="59">
        <v>6767</v>
      </c>
      <c r="F36" s="59">
        <v>2599</v>
      </c>
      <c r="G36" s="59">
        <v>93</v>
      </c>
      <c r="H36" s="59">
        <v>625</v>
      </c>
      <c r="I36" s="59">
        <v>4962</v>
      </c>
      <c r="J36" s="59">
        <v>169</v>
      </c>
      <c r="K36" s="59">
        <v>82</v>
      </c>
      <c r="L36" s="59">
        <v>48</v>
      </c>
      <c r="M36" s="59">
        <v>2599</v>
      </c>
      <c r="N36" s="59">
        <v>14</v>
      </c>
      <c r="O36" s="59"/>
      <c r="P36" s="59"/>
    </row>
    <row r="37" spans="1:16" s="50" customFormat="1" ht="11.25" x14ac:dyDescent="0.2">
      <c r="A37" s="57" t="s">
        <v>23</v>
      </c>
      <c r="B37" s="58" t="s">
        <v>60</v>
      </c>
      <c r="C37" s="59">
        <v>11916</v>
      </c>
      <c r="D37" s="59">
        <v>10182</v>
      </c>
      <c r="E37" s="59">
        <v>4454</v>
      </c>
      <c r="F37" s="59">
        <v>1718</v>
      </c>
      <c r="G37" s="59">
        <v>57</v>
      </c>
      <c r="H37" s="59">
        <v>404</v>
      </c>
      <c r="I37" s="59">
        <v>3589</v>
      </c>
      <c r="J37" s="59">
        <v>138</v>
      </c>
      <c r="K37" s="59">
        <v>67</v>
      </c>
      <c r="L37" s="59">
        <v>39</v>
      </c>
      <c r="M37" s="59">
        <v>1727</v>
      </c>
      <c r="N37" s="59">
        <v>7</v>
      </c>
      <c r="O37" s="59"/>
      <c r="P37" s="59"/>
    </row>
    <row r="38" spans="1:16" s="50" customFormat="1" ht="11.25" x14ac:dyDescent="0.2">
      <c r="A38" s="57" t="s">
        <v>23</v>
      </c>
      <c r="B38" s="58" t="s">
        <v>61</v>
      </c>
      <c r="C38" s="59">
        <v>7536</v>
      </c>
      <c r="D38" s="59">
        <v>6422</v>
      </c>
      <c r="E38" s="59">
        <v>2797</v>
      </c>
      <c r="F38" s="59">
        <v>1125</v>
      </c>
      <c r="G38" s="59">
        <v>37</v>
      </c>
      <c r="H38" s="59">
        <v>235</v>
      </c>
      <c r="I38" s="59">
        <v>2270</v>
      </c>
      <c r="J38" s="59">
        <v>84</v>
      </c>
      <c r="K38" s="59">
        <v>39</v>
      </c>
      <c r="L38" s="59">
        <v>17</v>
      </c>
      <c r="M38" s="59">
        <v>1109</v>
      </c>
      <c r="N38" s="59">
        <v>5</v>
      </c>
      <c r="O38" s="59"/>
      <c r="P38" s="59"/>
    </row>
    <row r="39" spans="1:16" s="50" customFormat="1" ht="11.25" x14ac:dyDescent="0.2">
      <c r="A39" s="57" t="s">
        <v>23</v>
      </c>
      <c r="B39" s="57" t="s">
        <v>62</v>
      </c>
      <c r="C39" s="59">
        <v>7031</v>
      </c>
      <c r="D39" s="59">
        <v>5896</v>
      </c>
      <c r="E39" s="59">
        <v>2446</v>
      </c>
      <c r="F39" s="59">
        <v>1022</v>
      </c>
      <c r="G39" s="59">
        <v>39</v>
      </c>
      <c r="H39" s="59">
        <v>220</v>
      </c>
      <c r="I39" s="59">
        <v>2186</v>
      </c>
      <c r="J39" s="59">
        <v>79</v>
      </c>
      <c r="K39" s="59">
        <v>54</v>
      </c>
      <c r="L39" s="59">
        <v>21</v>
      </c>
      <c r="M39" s="59">
        <v>1134</v>
      </c>
      <c r="N39" s="59">
        <v>1</v>
      </c>
      <c r="O39" s="59"/>
      <c r="P39" s="59"/>
    </row>
    <row r="40" spans="1:16" s="50" customFormat="1" ht="11.25" x14ac:dyDescent="0.2">
      <c r="A40" s="57" t="s">
        <v>24</v>
      </c>
      <c r="B40" s="57" t="s">
        <v>16</v>
      </c>
      <c r="C40" s="59">
        <v>3146771</v>
      </c>
      <c r="D40" s="59">
        <v>2540708</v>
      </c>
      <c r="E40" s="59">
        <v>2085705</v>
      </c>
      <c r="F40" s="59">
        <v>193655</v>
      </c>
      <c r="G40" s="59">
        <v>6136</v>
      </c>
      <c r="H40" s="59">
        <v>8001</v>
      </c>
      <c r="I40" s="59">
        <v>181821</v>
      </c>
      <c r="J40" s="59">
        <v>12289</v>
      </c>
      <c r="K40" s="59">
        <v>82868</v>
      </c>
      <c r="L40" s="59">
        <v>30846</v>
      </c>
      <c r="M40" s="59">
        <v>597373</v>
      </c>
      <c r="N40" s="59">
        <v>8690</v>
      </c>
      <c r="O40" s="60">
        <f>(D41+D42+D43+D44+D45)/(C41+C42+C43+C44+C45)*100</f>
        <v>89.343037715550096</v>
      </c>
      <c r="P40" s="59">
        <f>_xlfn.RANK.EQ(O40,O$16:O$202)</f>
        <v>6</v>
      </c>
    </row>
    <row r="41" spans="1:16" s="50" customFormat="1" ht="11.25" x14ac:dyDescent="0.2">
      <c r="A41" s="57" t="s">
        <v>24</v>
      </c>
      <c r="B41" s="58" t="s">
        <v>58</v>
      </c>
      <c r="C41" s="59">
        <v>84422</v>
      </c>
      <c r="D41" s="59">
        <v>75188</v>
      </c>
      <c r="E41" s="59">
        <v>61141</v>
      </c>
      <c r="F41" s="59">
        <v>9204</v>
      </c>
      <c r="G41" s="59">
        <v>233</v>
      </c>
      <c r="H41" s="59">
        <v>210</v>
      </c>
      <c r="I41" s="59">
        <v>3640</v>
      </c>
      <c r="J41" s="59">
        <v>341</v>
      </c>
      <c r="K41" s="59">
        <v>1652</v>
      </c>
      <c r="L41" s="59">
        <v>955</v>
      </c>
      <c r="M41" s="59">
        <v>9194</v>
      </c>
      <c r="N41" s="59">
        <v>40</v>
      </c>
      <c r="O41" s="59"/>
      <c r="P41" s="59"/>
    </row>
    <row r="42" spans="1:16" s="50" customFormat="1" ht="11.25" x14ac:dyDescent="0.2">
      <c r="A42" s="57" t="s">
        <v>24</v>
      </c>
      <c r="B42" s="58" t="s">
        <v>59</v>
      </c>
      <c r="C42" s="59">
        <v>61684</v>
      </c>
      <c r="D42" s="59">
        <v>55412</v>
      </c>
      <c r="E42" s="59">
        <v>44913</v>
      </c>
      <c r="F42" s="59">
        <v>6792</v>
      </c>
      <c r="G42" s="59">
        <v>199</v>
      </c>
      <c r="H42" s="59">
        <v>147</v>
      </c>
      <c r="I42" s="59">
        <v>2985</v>
      </c>
      <c r="J42" s="59">
        <v>264</v>
      </c>
      <c r="K42" s="59">
        <v>1106</v>
      </c>
      <c r="L42" s="59">
        <v>671</v>
      </c>
      <c r="M42" s="59">
        <v>6242</v>
      </c>
      <c r="N42" s="59">
        <v>30</v>
      </c>
      <c r="O42" s="59"/>
      <c r="P42" s="59"/>
    </row>
    <row r="43" spans="1:16" s="50" customFormat="1" ht="11.25" x14ac:dyDescent="0.2">
      <c r="A43" s="57" t="s">
        <v>24</v>
      </c>
      <c r="B43" s="58" t="s">
        <v>60</v>
      </c>
      <c r="C43" s="59">
        <v>39801</v>
      </c>
      <c r="D43" s="59">
        <v>35734</v>
      </c>
      <c r="E43" s="59">
        <v>28985</v>
      </c>
      <c r="F43" s="59">
        <v>4218</v>
      </c>
      <c r="G43" s="59">
        <v>101</v>
      </c>
      <c r="H43" s="59">
        <v>98</v>
      </c>
      <c r="I43" s="59">
        <v>2075</v>
      </c>
      <c r="J43" s="59">
        <v>171</v>
      </c>
      <c r="K43" s="59">
        <v>720</v>
      </c>
      <c r="L43" s="59">
        <v>432</v>
      </c>
      <c r="M43" s="59">
        <v>4046</v>
      </c>
      <c r="N43" s="59">
        <v>21</v>
      </c>
      <c r="O43" s="59"/>
      <c r="P43" s="59"/>
    </row>
    <row r="44" spans="1:16" s="50" customFormat="1" ht="11.25" x14ac:dyDescent="0.2">
      <c r="A44" s="57" t="s">
        <v>24</v>
      </c>
      <c r="B44" s="58" t="s">
        <v>61</v>
      </c>
      <c r="C44" s="59">
        <v>24851</v>
      </c>
      <c r="D44" s="59">
        <v>22277</v>
      </c>
      <c r="E44" s="59">
        <v>18056</v>
      </c>
      <c r="F44" s="59">
        <v>2507</v>
      </c>
      <c r="G44" s="59">
        <v>73</v>
      </c>
      <c r="H44" s="59">
        <v>60</v>
      </c>
      <c r="I44" s="59">
        <v>1315</v>
      </c>
      <c r="J44" s="59">
        <v>122</v>
      </c>
      <c r="K44" s="59">
        <v>509</v>
      </c>
      <c r="L44" s="59">
        <v>264</v>
      </c>
      <c r="M44" s="59">
        <v>2563</v>
      </c>
      <c r="N44" s="59">
        <v>11</v>
      </c>
      <c r="O44" s="59"/>
      <c r="P44" s="59"/>
    </row>
    <row r="45" spans="1:16" s="50" customFormat="1" ht="11.25" x14ac:dyDescent="0.2">
      <c r="A45" s="57" t="s">
        <v>24</v>
      </c>
      <c r="B45" s="57" t="s">
        <v>62</v>
      </c>
      <c r="C45" s="59">
        <v>18829</v>
      </c>
      <c r="D45" s="59">
        <v>16509</v>
      </c>
      <c r="E45" s="59">
        <v>13048</v>
      </c>
      <c r="F45" s="59">
        <v>2078</v>
      </c>
      <c r="G45" s="59">
        <v>69</v>
      </c>
      <c r="H45" s="59">
        <v>64</v>
      </c>
      <c r="I45" s="59">
        <v>1012</v>
      </c>
      <c r="J45" s="59">
        <v>103</v>
      </c>
      <c r="K45" s="59">
        <v>418</v>
      </c>
      <c r="L45" s="59">
        <v>200</v>
      </c>
      <c r="M45" s="59">
        <v>2307</v>
      </c>
      <c r="N45" s="59">
        <v>13</v>
      </c>
      <c r="O45" s="59"/>
      <c r="P45" s="59"/>
    </row>
    <row r="46" spans="1:16" s="50" customFormat="1" ht="11.25" x14ac:dyDescent="0.2">
      <c r="A46" s="57" t="s">
        <v>25</v>
      </c>
      <c r="B46" s="57" t="s">
        <v>16</v>
      </c>
      <c r="C46" s="59">
        <v>731391</v>
      </c>
      <c r="D46" s="59">
        <v>605947</v>
      </c>
      <c r="E46" s="59">
        <v>362244</v>
      </c>
      <c r="F46" s="59">
        <v>49082</v>
      </c>
      <c r="G46" s="59">
        <v>1259</v>
      </c>
      <c r="H46" s="59">
        <v>11047</v>
      </c>
      <c r="I46" s="59">
        <v>179704</v>
      </c>
      <c r="J46" s="59">
        <v>2774</v>
      </c>
      <c r="K46" s="59">
        <v>9344</v>
      </c>
      <c r="L46" s="59">
        <v>3016</v>
      </c>
      <c r="M46" s="59">
        <v>123074</v>
      </c>
      <c r="N46" s="59">
        <v>2370</v>
      </c>
      <c r="O46" s="60">
        <f>(D47+D48+D49+D50+D51)/(C47+C48+C49+C50+C51)*100</f>
        <v>89.490301479874361</v>
      </c>
      <c r="P46" s="59">
        <f>_xlfn.RANK.EQ(O46,O$16:O$202)</f>
        <v>5</v>
      </c>
    </row>
    <row r="47" spans="1:16" s="50" customFormat="1" ht="11.25" x14ac:dyDescent="0.2">
      <c r="A47" s="57" t="s">
        <v>25</v>
      </c>
      <c r="B47" s="58" t="s">
        <v>58</v>
      </c>
      <c r="C47" s="59">
        <v>22071</v>
      </c>
      <c r="D47" s="59">
        <v>19571</v>
      </c>
      <c r="E47" s="59">
        <v>11650</v>
      </c>
      <c r="F47" s="59">
        <v>2703</v>
      </c>
      <c r="G47" s="59">
        <v>51</v>
      </c>
      <c r="H47" s="59">
        <v>333</v>
      </c>
      <c r="I47" s="59">
        <v>4931</v>
      </c>
      <c r="J47" s="59">
        <v>92</v>
      </c>
      <c r="K47" s="59">
        <v>261</v>
      </c>
      <c r="L47" s="59">
        <v>92</v>
      </c>
      <c r="M47" s="59">
        <v>2491</v>
      </c>
      <c r="N47" s="59">
        <v>9</v>
      </c>
      <c r="O47" s="59"/>
      <c r="P47" s="59"/>
    </row>
    <row r="48" spans="1:16" s="50" customFormat="1" ht="11.25" x14ac:dyDescent="0.2">
      <c r="A48" s="57" t="s">
        <v>25</v>
      </c>
      <c r="B48" s="58" t="s">
        <v>59</v>
      </c>
      <c r="C48" s="59">
        <v>16086</v>
      </c>
      <c r="D48" s="59">
        <v>14477</v>
      </c>
      <c r="E48" s="59">
        <v>8572</v>
      </c>
      <c r="F48" s="59">
        <v>2004</v>
      </c>
      <c r="G48" s="59">
        <v>47</v>
      </c>
      <c r="H48" s="59">
        <v>234</v>
      </c>
      <c r="I48" s="59">
        <v>3709</v>
      </c>
      <c r="J48" s="59">
        <v>58</v>
      </c>
      <c r="K48" s="59">
        <v>182</v>
      </c>
      <c r="L48" s="59">
        <v>64</v>
      </c>
      <c r="M48" s="59">
        <v>1604</v>
      </c>
      <c r="N48" s="59">
        <v>5</v>
      </c>
      <c r="O48" s="59"/>
      <c r="P48" s="59"/>
    </row>
    <row r="49" spans="1:16" s="50" customFormat="1" ht="11.25" x14ac:dyDescent="0.2">
      <c r="A49" s="57" t="s">
        <v>25</v>
      </c>
      <c r="B49" s="58" t="s">
        <v>60</v>
      </c>
      <c r="C49" s="59">
        <v>10803</v>
      </c>
      <c r="D49" s="59">
        <v>9746</v>
      </c>
      <c r="E49" s="59">
        <v>5649</v>
      </c>
      <c r="F49" s="59">
        <v>1337</v>
      </c>
      <c r="G49" s="59">
        <v>34</v>
      </c>
      <c r="H49" s="59">
        <v>159</v>
      </c>
      <c r="I49" s="59">
        <v>2631</v>
      </c>
      <c r="J49" s="59">
        <v>50</v>
      </c>
      <c r="K49" s="59">
        <v>110</v>
      </c>
      <c r="L49" s="59">
        <v>51</v>
      </c>
      <c r="M49" s="59">
        <v>1053</v>
      </c>
      <c r="N49" s="59">
        <v>4</v>
      </c>
      <c r="O49" s="59"/>
      <c r="P49" s="59"/>
    </row>
    <row r="50" spans="1:16" s="50" customFormat="1" ht="11.25" x14ac:dyDescent="0.2">
      <c r="A50" s="57" t="s">
        <v>25</v>
      </c>
      <c r="B50" s="58" t="s">
        <v>61</v>
      </c>
      <c r="C50" s="59">
        <v>6859</v>
      </c>
      <c r="D50" s="59">
        <v>6179</v>
      </c>
      <c r="E50" s="59">
        <v>3455</v>
      </c>
      <c r="F50" s="59">
        <v>895</v>
      </c>
      <c r="G50" s="59">
        <v>28</v>
      </c>
      <c r="H50" s="59">
        <v>79</v>
      </c>
      <c r="I50" s="59">
        <v>1758</v>
      </c>
      <c r="J50" s="59">
        <v>25</v>
      </c>
      <c r="K50" s="59">
        <v>96</v>
      </c>
      <c r="L50" s="59">
        <v>40</v>
      </c>
      <c r="M50" s="59">
        <v>678</v>
      </c>
      <c r="N50" s="59">
        <v>2</v>
      </c>
      <c r="O50" s="59"/>
      <c r="P50" s="59"/>
    </row>
    <row r="51" spans="1:16" s="50" customFormat="1" ht="11.25" x14ac:dyDescent="0.2">
      <c r="A51" s="57" t="s">
        <v>25</v>
      </c>
      <c r="B51" s="57" t="s">
        <v>62</v>
      </c>
      <c r="C51" s="59">
        <v>5943</v>
      </c>
      <c r="D51" s="59">
        <v>5298</v>
      </c>
      <c r="E51" s="59">
        <v>2878</v>
      </c>
      <c r="F51" s="59">
        <v>780</v>
      </c>
      <c r="G51" s="59">
        <v>28</v>
      </c>
      <c r="H51" s="59">
        <v>44</v>
      </c>
      <c r="I51" s="59">
        <v>1609</v>
      </c>
      <c r="J51" s="59">
        <v>24</v>
      </c>
      <c r="K51" s="59">
        <v>51</v>
      </c>
      <c r="L51" s="59">
        <v>29</v>
      </c>
      <c r="M51" s="59">
        <v>640</v>
      </c>
      <c r="N51" s="59">
        <v>5</v>
      </c>
      <c r="O51" s="59"/>
      <c r="P51" s="59"/>
    </row>
    <row r="52" spans="1:16" s="50" customFormat="1" ht="11.25" x14ac:dyDescent="0.2">
      <c r="A52" s="57" t="s">
        <v>26</v>
      </c>
      <c r="B52" s="57" t="s">
        <v>16</v>
      </c>
      <c r="C52" s="59">
        <v>5543828</v>
      </c>
      <c r="D52" s="59">
        <v>3698663</v>
      </c>
      <c r="E52" s="59">
        <v>672681</v>
      </c>
      <c r="F52" s="59">
        <v>212030</v>
      </c>
      <c r="G52" s="59">
        <v>46562</v>
      </c>
      <c r="H52" s="59">
        <v>38656</v>
      </c>
      <c r="I52" s="59">
        <v>2538415</v>
      </c>
      <c r="J52" s="59">
        <v>169403</v>
      </c>
      <c r="K52" s="59">
        <v>32965</v>
      </c>
      <c r="L52" s="59">
        <v>31976</v>
      </c>
      <c r="M52" s="59">
        <v>1814782</v>
      </c>
      <c r="N52" s="59">
        <v>30383</v>
      </c>
      <c r="O52" s="60">
        <f>(D53+D54+D55+D56+D57)/(C53+C54+C55+C56+C57)*100</f>
        <v>70.448756700694204</v>
      </c>
      <c r="P52" s="59">
        <f>_xlfn.RANK.EQ(O52,O$16:O$202)</f>
        <v>31</v>
      </c>
    </row>
    <row r="53" spans="1:16" s="50" customFormat="1" ht="11.25" x14ac:dyDescent="0.2">
      <c r="A53" s="57" t="s">
        <v>26</v>
      </c>
      <c r="B53" s="58" t="s">
        <v>58</v>
      </c>
      <c r="C53" s="59">
        <v>125777</v>
      </c>
      <c r="D53" s="59">
        <v>87503</v>
      </c>
      <c r="E53" s="59">
        <v>19320</v>
      </c>
      <c r="F53" s="59">
        <v>10256</v>
      </c>
      <c r="G53" s="59">
        <v>2320</v>
      </c>
      <c r="H53" s="59">
        <v>1211</v>
      </c>
      <c r="I53" s="59">
        <v>50586</v>
      </c>
      <c r="J53" s="59">
        <v>3137</v>
      </c>
      <c r="K53" s="59">
        <v>861</v>
      </c>
      <c r="L53" s="59">
        <v>956</v>
      </c>
      <c r="M53" s="59">
        <v>38220</v>
      </c>
      <c r="N53" s="59">
        <v>54</v>
      </c>
      <c r="O53" s="59"/>
      <c r="P53" s="59"/>
    </row>
    <row r="54" spans="1:16" s="50" customFormat="1" ht="11.25" x14ac:dyDescent="0.2">
      <c r="A54" s="57" t="s">
        <v>26</v>
      </c>
      <c r="B54" s="58" t="s">
        <v>59</v>
      </c>
      <c r="C54" s="59">
        <v>85855</v>
      </c>
      <c r="D54" s="59">
        <v>61052</v>
      </c>
      <c r="E54" s="59">
        <v>13394</v>
      </c>
      <c r="F54" s="59">
        <v>7231</v>
      </c>
      <c r="G54" s="59">
        <v>1630</v>
      </c>
      <c r="H54" s="59">
        <v>879</v>
      </c>
      <c r="I54" s="59">
        <v>35385</v>
      </c>
      <c r="J54" s="59">
        <v>2190</v>
      </c>
      <c r="K54" s="59">
        <v>584</v>
      </c>
      <c r="L54" s="59">
        <v>651</v>
      </c>
      <c r="M54" s="59">
        <v>24780</v>
      </c>
      <c r="N54" s="59">
        <v>23</v>
      </c>
      <c r="O54" s="59"/>
      <c r="P54" s="59"/>
    </row>
    <row r="55" spans="1:16" s="50" customFormat="1" ht="11.25" x14ac:dyDescent="0.2">
      <c r="A55" s="57" t="s">
        <v>26</v>
      </c>
      <c r="B55" s="58" t="s">
        <v>60</v>
      </c>
      <c r="C55" s="59">
        <v>63158</v>
      </c>
      <c r="D55" s="59">
        <v>45036</v>
      </c>
      <c r="E55" s="59">
        <v>9399</v>
      </c>
      <c r="F55" s="59">
        <v>4872</v>
      </c>
      <c r="G55" s="59">
        <v>1164</v>
      </c>
      <c r="H55" s="59">
        <v>514</v>
      </c>
      <c r="I55" s="59">
        <v>27324</v>
      </c>
      <c r="J55" s="59">
        <v>1569</v>
      </c>
      <c r="K55" s="59">
        <v>372</v>
      </c>
      <c r="L55" s="59">
        <v>502</v>
      </c>
      <c r="M55" s="59">
        <v>18098</v>
      </c>
      <c r="N55" s="59">
        <v>24</v>
      </c>
      <c r="O55" s="59"/>
      <c r="P55" s="59"/>
    </row>
    <row r="56" spans="1:16" s="50" customFormat="1" ht="11.25" x14ac:dyDescent="0.2">
      <c r="A56" s="57" t="s">
        <v>26</v>
      </c>
      <c r="B56" s="58" t="s">
        <v>61</v>
      </c>
      <c r="C56" s="59">
        <v>38245</v>
      </c>
      <c r="D56" s="59">
        <v>27187</v>
      </c>
      <c r="E56" s="59">
        <v>5934</v>
      </c>
      <c r="F56" s="59">
        <v>3170</v>
      </c>
      <c r="G56" s="59">
        <v>885</v>
      </c>
      <c r="H56" s="59">
        <v>289</v>
      </c>
      <c r="I56" s="59">
        <v>15832</v>
      </c>
      <c r="J56" s="59">
        <v>916</v>
      </c>
      <c r="K56" s="59">
        <v>236</v>
      </c>
      <c r="L56" s="59">
        <v>341</v>
      </c>
      <c r="M56" s="59">
        <v>11045</v>
      </c>
      <c r="N56" s="59">
        <v>13</v>
      </c>
      <c r="O56" s="59"/>
      <c r="P56" s="59"/>
    </row>
    <row r="57" spans="1:16" s="50" customFormat="1" ht="11.25" x14ac:dyDescent="0.2">
      <c r="A57" s="57" t="s">
        <v>26</v>
      </c>
      <c r="B57" s="57" t="s">
        <v>62</v>
      </c>
      <c r="C57" s="59">
        <v>35996</v>
      </c>
      <c r="D57" s="59">
        <v>25110</v>
      </c>
      <c r="E57" s="59">
        <v>5006</v>
      </c>
      <c r="F57" s="59">
        <v>2851</v>
      </c>
      <c r="G57" s="59">
        <v>797</v>
      </c>
      <c r="H57" s="59">
        <v>193</v>
      </c>
      <c r="I57" s="59">
        <v>15194</v>
      </c>
      <c r="J57" s="59">
        <v>920</v>
      </c>
      <c r="K57" s="59">
        <v>233</v>
      </c>
      <c r="L57" s="59">
        <v>282</v>
      </c>
      <c r="M57" s="59">
        <v>10868</v>
      </c>
      <c r="N57" s="59">
        <v>18</v>
      </c>
      <c r="O57" s="59"/>
      <c r="P57" s="59"/>
    </row>
    <row r="58" spans="1:16" s="50" customFormat="1" ht="11.25" x14ac:dyDescent="0.2">
      <c r="A58" s="57" t="s">
        <v>27</v>
      </c>
      <c r="B58" s="57" t="s">
        <v>16</v>
      </c>
      <c r="C58" s="59">
        <v>3741869</v>
      </c>
      <c r="D58" s="59">
        <v>3156294</v>
      </c>
      <c r="E58" s="59">
        <v>2043251</v>
      </c>
      <c r="F58" s="59">
        <v>172774</v>
      </c>
      <c r="G58" s="59">
        <v>28073</v>
      </c>
      <c r="H58" s="59">
        <v>10831</v>
      </c>
      <c r="I58" s="59">
        <v>688684</v>
      </c>
      <c r="J58" s="59">
        <v>31733</v>
      </c>
      <c r="K58" s="59">
        <v>127454</v>
      </c>
      <c r="L58" s="59">
        <v>120058</v>
      </c>
      <c r="M58" s="59">
        <v>574108</v>
      </c>
      <c r="N58" s="59">
        <v>11467</v>
      </c>
      <c r="O58" s="60">
        <f>(D59+D60+D61+D62+D63)/(C59+C60+C61+C62+C63)*100</f>
        <v>90.334098078577568</v>
      </c>
      <c r="P58" s="59">
        <f>_xlfn.RANK.EQ(O58,O$16:O$202)</f>
        <v>3</v>
      </c>
    </row>
    <row r="59" spans="1:16" s="50" customFormat="1" ht="11.25" x14ac:dyDescent="0.2">
      <c r="A59" s="57" t="s">
        <v>27</v>
      </c>
      <c r="B59" s="58" t="s">
        <v>58</v>
      </c>
      <c r="C59" s="59">
        <v>100944</v>
      </c>
      <c r="D59" s="59">
        <v>90624</v>
      </c>
      <c r="E59" s="59">
        <v>57616</v>
      </c>
      <c r="F59" s="59">
        <v>8807</v>
      </c>
      <c r="G59" s="59">
        <v>1174</v>
      </c>
      <c r="H59" s="59">
        <v>324</v>
      </c>
      <c r="I59" s="59">
        <v>17852</v>
      </c>
      <c r="J59" s="59">
        <v>875</v>
      </c>
      <c r="K59" s="59">
        <v>2240</v>
      </c>
      <c r="L59" s="59">
        <v>3597</v>
      </c>
      <c r="M59" s="59">
        <v>10261</v>
      </c>
      <c r="N59" s="59">
        <v>59</v>
      </c>
      <c r="O59" s="59"/>
      <c r="P59" s="59"/>
    </row>
    <row r="60" spans="1:16" s="50" customFormat="1" ht="11.25" x14ac:dyDescent="0.2">
      <c r="A60" s="57" t="s">
        <v>27</v>
      </c>
      <c r="B60" s="58" t="s">
        <v>59</v>
      </c>
      <c r="C60" s="59">
        <v>74018</v>
      </c>
      <c r="D60" s="59">
        <v>67214</v>
      </c>
      <c r="E60" s="59">
        <v>41673</v>
      </c>
      <c r="F60" s="59">
        <v>6447</v>
      </c>
      <c r="G60" s="59">
        <v>979</v>
      </c>
      <c r="H60" s="59">
        <v>283</v>
      </c>
      <c r="I60" s="59">
        <v>14268</v>
      </c>
      <c r="J60" s="59">
        <v>674</v>
      </c>
      <c r="K60" s="59">
        <v>1379</v>
      </c>
      <c r="L60" s="59">
        <v>2798</v>
      </c>
      <c r="M60" s="59">
        <v>6757</v>
      </c>
      <c r="N60" s="59">
        <v>47</v>
      </c>
      <c r="O60" s="59"/>
      <c r="P60" s="59"/>
    </row>
    <row r="61" spans="1:16" s="50" customFormat="1" ht="11.25" x14ac:dyDescent="0.2">
      <c r="A61" s="57" t="s">
        <v>27</v>
      </c>
      <c r="B61" s="58" t="s">
        <v>60</v>
      </c>
      <c r="C61" s="59">
        <v>50265</v>
      </c>
      <c r="D61" s="59">
        <v>45822</v>
      </c>
      <c r="E61" s="59">
        <v>27783</v>
      </c>
      <c r="F61" s="59">
        <v>4450</v>
      </c>
      <c r="G61" s="59">
        <v>755</v>
      </c>
      <c r="H61" s="59">
        <v>184</v>
      </c>
      <c r="I61" s="59">
        <v>10026</v>
      </c>
      <c r="J61" s="59">
        <v>497</v>
      </c>
      <c r="K61" s="59">
        <v>994</v>
      </c>
      <c r="L61" s="59">
        <v>2027</v>
      </c>
      <c r="M61" s="59">
        <v>4417</v>
      </c>
      <c r="N61" s="59">
        <v>26</v>
      </c>
      <c r="O61" s="59"/>
      <c r="P61" s="59"/>
    </row>
    <row r="62" spans="1:16" s="50" customFormat="1" ht="11.25" x14ac:dyDescent="0.2">
      <c r="A62" s="57" t="s">
        <v>27</v>
      </c>
      <c r="B62" s="58" t="s">
        <v>61</v>
      </c>
      <c r="C62" s="59">
        <v>31387</v>
      </c>
      <c r="D62" s="59">
        <v>28417</v>
      </c>
      <c r="E62" s="59">
        <v>17132</v>
      </c>
      <c r="F62" s="59">
        <v>2761</v>
      </c>
      <c r="G62" s="59">
        <v>480</v>
      </c>
      <c r="H62" s="59">
        <v>143</v>
      </c>
      <c r="I62" s="59">
        <v>6360</v>
      </c>
      <c r="J62" s="59">
        <v>305</v>
      </c>
      <c r="K62" s="59">
        <v>594</v>
      </c>
      <c r="L62" s="59">
        <v>1198</v>
      </c>
      <c r="M62" s="59">
        <v>2958</v>
      </c>
      <c r="N62" s="59">
        <v>12</v>
      </c>
      <c r="O62" s="59"/>
      <c r="P62" s="59"/>
    </row>
    <row r="63" spans="1:16" s="50" customFormat="1" ht="11.25" x14ac:dyDescent="0.2">
      <c r="A63" s="57" t="s">
        <v>27</v>
      </c>
      <c r="B63" s="57" t="s">
        <v>62</v>
      </c>
      <c r="C63" s="59">
        <v>22346</v>
      </c>
      <c r="D63" s="59">
        <v>19919</v>
      </c>
      <c r="E63" s="59">
        <v>11305</v>
      </c>
      <c r="F63" s="59">
        <v>2158</v>
      </c>
      <c r="G63" s="59">
        <v>367</v>
      </c>
      <c r="H63" s="59">
        <v>94</v>
      </c>
      <c r="I63" s="59">
        <v>4609</v>
      </c>
      <c r="J63" s="59">
        <v>262</v>
      </c>
      <c r="K63" s="59">
        <v>546</v>
      </c>
      <c r="L63" s="59">
        <v>961</v>
      </c>
      <c r="M63" s="59">
        <v>2412</v>
      </c>
      <c r="N63" s="59">
        <v>15</v>
      </c>
      <c r="O63" s="59"/>
      <c r="P63" s="59"/>
    </row>
    <row r="64" spans="1:16" s="50" customFormat="1" ht="11.25" x14ac:dyDescent="0.2">
      <c r="A64" s="57" t="s">
        <v>68</v>
      </c>
      <c r="B64" s="57" t="s">
        <v>16</v>
      </c>
      <c r="C64" s="59">
        <v>9209944</v>
      </c>
      <c r="D64" s="59">
        <v>6689012</v>
      </c>
      <c r="E64" s="59">
        <v>3881545</v>
      </c>
      <c r="F64" s="59">
        <v>1128554</v>
      </c>
      <c r="G64" s="59">
        <v>12484</v>
      </c>
      <c r="H64" s="59">
        <v>104474</v>
      </c>
      <c r="I64" s="59">
        <v>1203824</v>
      </c>
      <c r="J64" s="59">
        <v>21158</v>
      </c>
      <c r="K64" s="59">
        <v>444160</v>
      </c>
      <c r="L64" s="59">
        <v>93084</v>
      </c>
      <c r="M64" s="59">
        <v>2502789</v>
      </c>
      <c r="N64" s="59">
        <v>18143</v>
      </c>
      <c r="O64" s="60">
        <f>(D65+D66+D67+D68+D69)/(C65+C66+C67+C68+C69)*100</f>
        <v>85.235763448960725</v>
      </c>
      <c r="P64" s="59">
        <f>_xlfn.RANK.EQ(O64,O$16:O$202)</f>
        <v>13</v>
      </c>
    </row>
    <row r="65" spans="1:16" s="50" customFormat="1" ht="11.25" x14ac:dyDescent="0.2">
      <c r="A65" s="57" t="s">
        <v>68</v>
      </c>
      <c r="B65" s="58" t="s">
        <v>58</v>
      </c>
      <c r="C65" s="59">
        <v>356196</v>
      </c>
      <c r="D65" s="59">
        <v>297154</v>
      </c>
      <c r="E65" s="59">
        <v>174945</v>
      </c>
      <c r="F65" s="59">
        <v>78403</v>
      </c>
      <c r="G65" s="59">
        <v>577</v>
      </c>
      <c r="H65" s="59">
        <v>4809</v>
      </c>
      <c r="I65" s="59">
        <v>31888</v>
      </c>
      <c r="J65" s="59">
        <v>706</v>
      </c>
      <c r="K65" s="59">
        <v>12104</v>
      </c>
      <c r="L65" s="59">
        <v>2874</v>
      </c>
      <c r="M65" s="59">
        <v>58843</v>
      </c>
      <c r="N65" s="59">
        <v>199</v>
      </c>
      <c r="O65" s="59"/>
      <c r="P65" s="59"/>
    </row>
    <row r="66" spans="1:16" s="50" customFormat="1" ht="11.25" x14ac:dyDescent="0.2">
      <c r="A66" s="57" t="s">
        <v>68</v>
      </c>
      <c r="B66" s="58" t="s">
        <v>59</v>
      </c>
      <c r="C66" s="59">
        <v>267744</v>
      </c>
      <c r="D66" s="59">
        <v>229906</v>
      </c>
      <c r="E66" s="59">
        <v>137935</v>
      </c>
      <c r="F66" s="59">
        <v>60727</v>
      </c>
      <c r="G66" s="59">
        <v>459</v>
      </c>
      <c r="H66" s="59">
        <v>3916</v>
      </c>
      <c r="I66" s="59">
        <v>23112</v>
      </c>
      <c r="J66" s="59">
        <v>630</v>
      </c>
      <c r="K66" s="59">
        <v>8618</v>
      </c>
      <c r="L66" s="59">
        <v>2086</v>
      </c>
      <c r="M66" s="59">
        <v>37692</v>
      </c>
      <c r="N66" s="59">
        <v>146</v>
      </c>
      <c r="O66" s="59"/>
      <c r="P66" s="59"/>
    </row>
    <row r="67" spans="1:16" s="50" customFormat="1" ht="11.25" x14ac:dyDescent="0.2">
      <c r="A67" s="57" t="s">
        <v>68</v>
      </c>
      <c r="B67" s="58" t="s">
        <v>60</v>
      </c>
      <c r="C67" s="59">
        <v>175215</v>
      </c>
      <c r="D67" s="59">
        <v>152022</v>
      </c>
      <c r="E67" s="59">
        <v>93003</v>
      </c>
      <c r="F67" s="59">
        <v>38913</v>
      </c>
      <c r="G67" s="59">
        <v>262</v>
      </c>
      <c r="H67" s="59">
        <v>2732</v>
      </c>
      <c r="I67" s="59">
        <v>14684</v>
      </c>
      <c r="J67" s="59">
        <v>407</v>
      </c>
      <c r="K67" s="59">
        <v>5807</v>
      </c>
      <c r="L67" s="59">
        <v>1469</v>
      </c>
      <c r="M67" s="59">
        <v>23100</v>
      </c>
      <c r="N67" s="59">
        <v>93</v>
      </c>
      <c r="O67" s="59"/>
      <c r="P67" s="59"/>
    </row>
    <row r="68" spans="1:16" s="50" customFormat="1" ht="11.25" x14ac:dyDescent="0.2">
      <c r="A68" s="57" t="s">
        <v>68</v>
      </c>
      <c r="B68" s="58" t="s">
        <v>61</v>
      </c>
      <c r="C68" s="59">
        <v>117480</v>
      </c>
      <c r="D68" s="59">
        <v>102034</v>
      </c>
      <c r="E68" s="59">
        <v>63644</v>
      </c>
      <c r="F68" s="59">
        <v>24874</v>
      </c>
      <c r="G68" s="59">
        <v>175</v>
      </c>
      <c r="H68" s="59">
        <v>2137</v>
      </c>
      <c r="I68" s="59">
        <v>9107</v>
      </c>
      <c r="J68" s="59">
        <v>289</v>
      </c>
      <c r="K68" s="59">
        <v>4308</v>
      </c>
      <c r="L68" s="59">
        <v>1033</v>
      </c>
      <c r="M68" s="59">
        <v>15392</v>
      </c>
      <c r="N68" s="59">
        <v>54</v>
      </c>
      <c r="O68" s="59"/>
      <c r="P68" s="59"/>
    </row>
    <row r="69" spans="1:16" s="50" customFormat="1" ht="11.25" x14ac:dyDescent="0.2">
      <c r="A69" s="57" t="s">
        <v>68</v>
      </c>
      <c r="B69" s="57" t="s">
        <v>62</v>
      </c>
      <c r="C69" s="59">
        <v>105470</v>
      </c>
      <c r="D69" s="59">
        <v>90083</v>
      </c>
      <c r="E69" s="59">
        <v>55376</v>
      </c>
      <c r="F69" s="59">
        <v>21499</v>
      </c>
      <c r="G69" s="59">
        <v>134</v>
      </c>
      <c r="H69" s="59">
        <v>2169</v>
      </c>
      <c r="I69" s="59">
        <v>8571</v>
      </c>
      <c r="J69" s="59">
        <v>283</v>
      </c>
      <c r="K69" s="59">
        <v>4112</v>
      </c>
      <c r="L69" s="59">
        <v>1113</v>
      </c>
      <c r="M69" s="59">
        <v>15324</v>
      </c>
      <c r="N69" s="59">
        <v>63</v>
      </c>
      <c r="O69" s="59"/>
      <c r="P69" s="59"/>
    </row>
    <row r="70" spans="1:16" s="50" customFormat="1" ht="11.25" x14ac:dyDescent="0.2">
      <c r="A70" s="57" t="s">
        <v>29</v>
      </c>
      <c r="B70" s="57" t="s">
        <v>16</v>
      </c>
      <c r="C70" s="59">
        <v>1832650</v>
      </c>
      <c r="D70" s="59">
        <v>1366665</v>
      </c>
      <c r="E70" s="59">
        <v>744664</v>
      </c>
      <c r="F70" s="59">
        <v>185483</v>
      </c>
      <c r="G70" s="59">
        <v>7012</v>
      </c>
      <c r="H70" s="59">
        <v>8406</v>
      </c>
      <c r="I70" s="59">
        <v>404554</v>
      </c>
      <c r="J70" s="59">
        <v>16703</v>
      </c>
      <c r="K70" s="59">
        <v>16765</v>
      </c>
      <c r="L70" s="59">
        <v>5967</v>
      </c>
      <c r="M70" s="59">
        <v>461394</v>
      </c>
      <c r="N70" s="59">
        <v>4591</v>
      </c>
      <c r="O70" s="60">
        <f>(D71+D72+D73+D74+D75)/(C71+C72+C73+C74+C75)*100</f>
        <v>83.839599278028857</v>
      </c>
      <c r="P70" s="59">
        <f>_xlfn.RANK.EQ(O70,O$16:O$202)</f>
        <v>17</v>
      </c>
    </row>
    <row r="71" spans="1:16" s="50" customFormat="1" ht="11.25" x14ac:dyDescent="0.2">
      <c r="A71" s="57" t="s">
        <v>29</v>
      </c>
      <c r="B71" s="58" t="s">
        <v>58</v>
      </c>
      <c r="C71" s="59">
        <v>49727</v>
      </c>
      <c r="D71" s="59">
        <v>41633</v>
      </c>
      <c r="E71" s="59">
        <v>23270</v>
      </c>
      <c r="F71" s="59">
        <v>8529</v>
      </c>
      <c r="G71" s="59">
        <v>253</v>
      </c>
      <c r="H71" s="59">
        <v>170</v>
      </c>
      <c r="I71" s="59">
        <v>9412</v>
      </c>
      <c r="J71" s="59">
        <v>446</v>
      </c>
      <c r="K71" s="59">
        <v>391</v>
      </c>
      <c r="L71" s="59">
        <v>167</v>
      </c>
      <c r="M71" s="59">
        <v>8076</v>
      </c>
      <c r="N71" s="59">
        <v>18</v>
      </c>
      <c r="O71" s="59"/>
      <c r="P71" s="59"/>
    </row>
    <row r="72" spans="1:16" s="50" customFormat="1" ht="11.25" x14ac:dyDescent="0.2">
      <c r="A72" s="57" t="s">
        <v>29</v>
      </c>
      <c r="B72" s="58" t="s">
        <v>59</v>
      </c>
      <c r="C72" s="59">
        <v>36956</v>
      </c>
      <c r="D72" s="59">
        <v>31393</v>
      </c>
      <c r="E72" s="59">
        <v>17204</v>
      </c>
      <c r="F72" s="59">
        <v>5985</v>
      </c>
      <c r="G72" s="59">
        <v>136</v>
      </c>
      <c r="H72" s="59">
        <v>127</v>
      </c>
      <c r="I72" s="59">
        <v>7905</v>
      </c>
      <c r="J72" s="59">
        <v>387</v>
      </c>
      <c r="K72" s="59">
        <v>255</v>
      </c>
      <c r="L72" s="59">
        <v>112</v>
      </c>
      <c r="M72" s="59">
        <v>5542</v>
      </c>
      <c r="N72" s="59">
        <v>21</v>
      </c>
      <c r="O72" s="59"/>
      <c r="P72" s="59"/>
    </row>
    <row r="73" spans="1:16" s="50" customFormat="1" ht="11.25" x14ac:dyDescent="0.2">
      <c r="A73" s="57" t="s">
        <v>29</v>
      </c>
      <c r="B73" s="58" t="s">
        <v>60</v>
      </c>
      <c r="C73" s="59">
        <v>25689</v>
      </c>
      <c r="D73" s="59">
        <v>21643</v>
      </c>
      <c r="E73" s="59">
        <v>11630</v>
      </c>
      <c r="F73" s="59">
        <v>3898</v>
      </c>
      <c r="G73" s="59">
        <v>98</v>
      </c>
      <c r="H73" s="59">
        <v>72</v>
      </c>
      <c r="I73" s="59">
        <v>5925</v>
      </c>
      <c r="J73" s="59">
        <v>290</v>
      </c>
      <c r="K73" s="59">
        <v>210</v>
      </c>
      <c r="L73" s="59">
        <v>107</v>
      </c>
      <c r="M73" s="59">
        <v>4029</v>
      </c>
      <c r="N73" s="59">
        <v>17</v>
      </c>
      <c r="O73" s="59"/>
      <c r="P73" s="59"/>
    </row>
    <row r="74" spans="1:16" s="50" customFormat="1" ht="11.25" x14ac:dyDescent="0.2">
      <c r="A74" s="57" t="s">
        <v>29</v>
      </c>
      <c r="B74" s="58" t="s">
        <v>61</v>
      </c>
      <c r="C74" s="59">
        <v>17026</v>
      </c>
      <c r="D74" s="59">
        <v>14207</v>
      </c>
      <c r="E74" s="59">
        <v>7311</v>
      </c>
      <c r="F74" s="59">
        <v>2747</v>
      </c>
      <c r="G74" s="59">
        <v>61</v>
      </c>
      <c r="H74" s="59">
        <v>47</v>
      </c>
      <c r="I74" s="59">
        <v>4000</v>
      </c>
      <c r="J74" s="59">
        <v>202</v>
      </c>
      <c r="K74" s="59">
        <v>176</v>
      </c>
      <c r="L74" s="59">
        <v>56</v>
      </c>
      <c r="M74" s="59">
        <v>2809</v>
      </c>
      <c r="N74" s="59">
        <v>10</v>
      </c>
      <c r="O74" s="59"/>
      <c r="P74" s="59"/>
    </row>
    <row r="75" spans="1:16" s="50" customFormat="1" ht="11.25" x14ac:dyDescent="0.2">
      <c r="A75" s="57" t="s">
        <v>29</v>
      </c>
      <c r="B75" s="57" t="s">
        <v>62</v>
      </c>
      <c r="C75" s="59">
        <v>13544</v>
      </c>
      <c r="D75" s="59">
        <v>10966</v>
      </c>
      <c r="E75" s="59">
        <v>5511</v>
      </c>
      <c r="F75" s="59">
        <v>2134</v>
      </c>
      <c r="G75" s="59">
        <v>50</v>
      </c>
      <c r="H75" s="59">
        <v>46</v>
      </c>
      <c r="I75" s="59">
        <v>3156</v>
      </c>
      <c r="J75" s="59">
        <v>173</v>
      </c>
      <c r="K75" s="59">
        <v>122</v>
      </c>
      <c r="L75" s="59">
        <v>82</v>
      </c>
      <c r="M75" s="59">
        <v>2567</v>
      </c>
      <c r="N75" s="59">
        <v>11</v>
      </c>
      <c r="O75" s="59"/>
      <c r="P75" s="59"/>
    </row>
    <row r="76" spans="1:16" s="50" customFormat="1" ht="11.25" x14ac:dyDescent="0.2">
      <c r="A76" s="57" t="s">
        <v>30</v>
      </c>
      <c r="B76" s="57" t="s">
        <v>16</v>
      </c>
      <c r="C76" s="59">
        <v>6166934</v>
      </c>
      <c r="D76" s="59">
        <v>4874661</v>
      </c>
      <c r="E76" s="59">
        <v>2259062</v>
      </c>
      <c r="F76" s="59">
        <v>280660</v>
      </c>
      <c r="G76" s="59">
        <v>15670</v>
      </c>
      <c r="H76" s="59">
        <v>45080</v>
      </c>
      <c r="I76" s="59">
        <v>2181882</v>
      </c>
      <c r="J76" s="59">
        <v>22771</v>
      </c>
      <c r="K76" s="59">
        <v>93767</v>
      </c>
      <c r="L76" s="59">
        <v>25720</v>
      </c>
      <c r="M76" s="59">
        <v>1275190</v>
      </c>
      <c r="N76" s="59">
        <v>17083</v>
      </c>
      <c r="O76" s="60">
        <f>(D77+D78+D79+D80+D81)/(C77+C78+C79+C80+C81)*100</f>
        <v>84.123751520446802</v>
      </c>
      <c r="P76" s="59">
        <f>_xlfn.RANK.EQ(O76,O$16:O$202)</f>
        <v>16</v>
      </c>
    </row>
    <row r="77" spans="1:16" s="50" customFormat="1" ht="11.25" x14ac:dyDescent="0.2">
      <c r="A77" s="57" t="s">
        <v>30</v>
      </c>
      <c r="B77" s="58" t="s">
        <v>58</v>
      </c>
      <c r="C77" s="59">
        <v>161765</v>
      </c>
      <c r="D77" s="59">
        <v>135420</v>
      </c>
      <c r="E77" s="59">
        <v>61580</v>
      </c>
      <c r="F77" s="59">
        <v>12795</v>
      </c>
      <c r="G77" s="59">
        <v>561</v>
      </c>
      <c r="H77" s="59">
        <v>2218</v>
      </c>
      <c r="I77" s="59">
        <v>56060</v>
      </c>
      <c r="J77" s="59">
        <v>581</v>
      </c>
      <c r="K77" s="59">
        <v>2346</v>
      </c>
      <c r="L77" s="59">
        <v>760</v>
      </c>
      <c r="M77" s="59">
        <v>26270</v>
      </c>
      <c r="N77" s="59">
        <v>75</v>
      </c>
      <c r="O77" s="59"/>
      <c r="P77" s="59"/>
    </row>
    <row r="78" spans="1:16" s="50" customFormat="1" ht="11.25" x14ac:dyDescent="0.2">
      <c r="A78" s="57" t="s">
        <v>30</v>
      </c>
      <c r="B78" s="58" t="s">
        <v>59</v>
      </c>
      <c r="C78" s="59">
        <v>118285</v>
      </c>
      <c r="D78" s="59">
        <v>100805</v>
      </c>
      <c r="E78" s="59">
        <v>44428</v>
      </c>
      <c r="F78" s="59">
        <v>8766</v>
      </c>
      <c r="G78" s="59">
        <v>389</v>
      </c>
      <c r="H78" s="59">
        <v>1753</v>
      </c>
      <c r="I78" s="59">
        <v>43817</v>
      </c>
      <c r="J78" s="59">
        <v>482</v>
      </c>
      <c r="K78" s="59">
        <v>1727</v>
      </c>
      <c r="L78" s="59">
        <v>571</v>
      </c>
      <c r="M78" s="59">
        <v>17424</v>
      </c>
      <c r="N78" s="59">
        <v>56</v>
      </c>
      <c r="O78" s="59"/>
      <c r="P78" s="59"/>
    </row>
    <row r="79" spans="1:16" s="50" customFormat="1" ht="11.25" x14ac:dyDescent="0.2">
      <c r="A79" s="57" t="s">
        <v>30</v>
      </c>
      <c r="B79" s="58" t="s">
        <v>60</v>
      </c>
      <c r="C79" s="59">
        <v>81110</v>
      </c>
      <c r="D79" s="59">
        <v>69141</v>
      </c>
      <c r="E79" s="59">
        <v>28941</v>
      </c>
      <c r="F79" s="59">
        <v>5670</v>
      </c>
      <c r="G79" s="59">
        <v>245</v>
      </c>
      <c r="H79" s="59">
        <v>1176</v>
      </c>
      <c r="I79" s="59">
        <v>32082</v>
      </c>
      <c r="J79" s="59">
        <v>360</v>
      </c>
      <c r="K79" s="59">
        <v>1074</v>
      </c>
      <c r="L79" s="59">
        <v>353</v>
      </c>
      <c r="M79" s="59">
        <v>11915</v>
      </c>
      <c r="N79" s="59">
        <v>54</v>
      </c>
      <c r="O79" s="59"/>
      <c r="P79" s="59"/>
    </row>
    <row r="80" spans="1:16" s="50" customFormat="1" ht="11.25" x14ac:dyDescent="0.2">
      <c r="A80" s="57" t="s">
        <v>30</v>
      </c>
      <c r="B80" s="58" t="s">
        <v>61</v>
      </c>
      <c r="C80" s="59">
        <v>54366</v>
      </c>
      <c r="D80" s="59">
        <v>45537</v>
      </c>
      <c r="E80" s="59">
        <v>17700</v>
      </c>
      <c r="F80" s="59">
        <v>3749</v>
      </c>
      <c r="G80" s="59">
        <v>184</v>
      </c>
      <c r="H80" s="59">
        <v>814</v>
      </c>
      <c r="I80" s="59">
        <v>22319</v>
      </c>
      <c r="J80" s="59">
        <v>243</v>
      </c>
      <c r="K80" s="59">
        <v>750</v>
      </c>
      <c r="L80" s="59">
        <v>268</v>
      </c>
      <c r="M80" s="59">
        <v>8797</v>
      </c>
      <c r="N80" s="59">
        <v>32</v>
      </c>
      <c r="O80" s="59"/>
      <c r="P80" s="59"/>
    </row>
    <row r="81" spans="1:16" s="50" customFormat="1" ht="11.25" x14ac:dyDescent="0.2">
      <c r="A81" s="57" t="s">
        <v>30</v>
      </c>
      <c r="B81" s="57" t="s">
        <v>62</v>
      </c>
      <c r="C81" s="59">
        <v>51442</v>
      </c>
      <c r="D81" s="59">
        <v>41928</v>
      </c>
      <c r="E81" s="59">
        <v>14403</v>
      </c>
      <c r="F81" s="59">
        <v>3383</v>
      </c>
      <c r="G81" s="59">
        <v>179</v>
      </c>
      <c r="H81" s="59">
        <v>631</v>
      </c>
      <c r="I81" s="59">
        <v>22609</v>
      </c>
      <c r="J81" s="59">
        <v>224</v>
      </c>
      <c r="K81" s="59">
        <v>655</v>
      </c>
      <c r="L81" s="59">
        <v>266</v>
      </c>
      <c r="M81" s="59">
        <v>9467</v>
      </c>
      <c r="N81" s="59">
        <v>47</v>
      </c>
      <c r="O81" s="59"/>
      <c r="P81" s="59"/>
    </row>
    <row r="82" spans="1:16" s="50" customFormat="1" ht="11.25" x14ac:dyDescent="0.2">
      <c r="A82" s="57" t="s">
        <v>31</v>
      </c>
      <c r="B82" s="57" t="s">
        <v>16</v>
      </c>
      <c r="C82" s="59">
        <v>3540685</v>
      </c>
      <c r="D82" s="59">
        <v>2632004</v>
      </c>
      <c r="E82" s="59">
        <v>506026</v>
      </c>
      <c r="F82" s="59">
        <v>293979</v>
      </c>
      <c r="G82" s="59">
        <v>12943</v>
      </c>
      <c r="H82" s="59">
        <v>38016</v>
      </c>
      <c r="I82" s="59">
        <v>1744754</v>
      </c>
      <c r="J82" s="59">
        <v>36293</v>
      </c>
      <c r="K82" s="59">
        <v>14282</v>
      </c>
      <c r="L82" s="59">
        <v>9051</v>
      </c>
      <c r="M82" s="59">
        <v>891961</v>
      </c>
      <c r="N82" s="59">
        <v>16720</v>
      </c>
      <c r="O82" s="60">
        <f>(D83+D84+D85+D86+D87)/(C83+C84+C85+C86+C87)*100</f>
        <v>75.977762975543698</v>
      </c>
      <c r="P82" s="59">
        <f>_xlfn.RANK.EQ(O82,O$16:O$202)</f>
        <v>28</v>
      </c>
    </row>
    <row r="83" spans="1:16" s="50" customFormat="1" ht="11.25" x14ac:dyDescent="0.2">
      <c r="A83" s="57" t="s">
        <v>31</v>
      </c>
      <c r="B83" s="58" t="s">
        <v>58</v>
      </c>
      <c r="C83" s="59">
        <v>104196</v>
      </c>
      <c r="D83" s="59">
        <v>79341</v>
      </c>
      <c r="E83" s="59">
        <v>21444</v>
      </c>
      <c r="F83" s="59">
        <v>14330</v>
      </c>
      <c r="G83" s="59">
        <v>483</v>
      </c>
      <c r="H83" s="59">
        <v>1716</v>
      </c>
      <c r="I83" s="59">
        <v>40865</v>
      </c>
      <c r="J83" s="59">
        <v>862</v>
      </c>
      <c r="K83" s="59">
        <v>502</v>
      </c>
      <c r="L83" s="59">
        <v>309</v>
      </c>
      <c r="M83" s="59">
        <v>24808</v>
      </c>
      <c r="N83" s="59">
        <v>47</v>
      </c>
      <c r="O83" s="59"/>
      <c r="P83" s="59"/>
    </row>
    <row r="84" spans="1:16" s="50" customFormat="1" ht="11.25" x14ac:dyDescent="0.2">
      <c r="A84" s="57" t="s">
        <v>31</v>
      </c>
      <c r="B84" s="58" t="s">
        <v>59</v>
      </c>
      <c r="C84" s="59">
        <v>77444</v>
      </c>
      <c r="D84" s="59">
        <v>60057</v>
      </c>
      <c r="E84" s="59">
        <v>15858</v>
      </c>
      <c r="F84" s="59">
        <v>10025</v>
      </c>
      <c r="G84" s="59">
        <v>372</v>
      </c>
      <c r="H84" s="59">
        <v>1259</v>
      </c>
      <c r="I84" s="59">
        <v>32020</v>
      </c>
      <c r="J84" s="59">
        <v>706</v>
      </c>
      <c r="K84" s="59">
        <v>435</v>
      </c>
      <c r="L84" s="59">
        <v>248</v>
      </c>
      <c r="M84" s="59">
        <v>17352</v>
      </c>
      <c r="N84" s="59">
        <v>35</v>
      </c>
      <c r="O84" s="59"/>
      <c r="P84" s="59"/>
    </row>
    <row r="85" spans="1:16" s="50" customFormat="1" ht="11.25" x14ac:dyDescent="0.2">
      <c r="A85" s="57" t="s">
        <v>31</v>
      </c>
      <c r="B85" s="58" t="s">
        <v>60</v>
      </c>
      <c r="C85" s="59">
        <v>58071</v>
      </c>
      <c r="D85" s="59">
        <v>44481</v>
      </c>
      <c r="E85" s="59">
        <v>10436</v>
      </c>
      <c r="F85" s="59">
        <v>7070</v>
      </c>
      <c r="G85" s="59">
        <v>227</v>
      </c>
      <c r="H85" s="59">
        <v>974</v>
      </c>
      <c r="I85" s="59">
        <v>25393</v>
      </c>
      <c r="J85" s="59">
        <v>578</v>
      </c>
      <c r="K85" s="59">
        <v>278</v>
      </c>
      <c r="L85" s="59">
        <v>172</v>
      </c>
      <c r="M85" s="59">
        <v>13561</v>
      </c>
      <c r="N85" s="59">
        <v>29</v>
      </c>
      <c r="O85" s="59"/>
      <c r="P85" s="59"/>
    </row>
    <row r="86" spans="1:16" s="50" customFormat="1" ht="11.25" x14ac:dyDescent="0.2">
      <c r="A86" s="57" t="s">
        <v>31</v>
      </c>
      <c r="B86" s="58" t="s">
        <v>61</v>
      </c>
      <c r="C86" s="59">
        <v>39210</v>
      </c>
      <c r="D86" s="59">
        <v>29473</v>
      </c>
      <c r="E86" s="59">
        <v>6605</v>
      </c>
      <c r="F86" s="59">
        <v>4702</v>
      </c>
      <c r="G86" s="59">
        <v>171</v>
      </c>
      <c r="H86" s="59">
        <v>609</v>
      </c>
      <c r="I86" s="59">
        <v>17048</v>
      </c>
      <c r="J86" s="59">
        <v>402</v>
      </c>
      <c r="K86" s="59">
        <v>217</v>
      </c>
      <c r="L86" s="59">
        <v>136</v>
      </c>
      <c r="M86" s="59">
        <v>9721</v>
      </c>
      <c r="N86" s="59">
        <v>16</v>
      </c>
      <c r="O86" s="59"/>
      <c r="P86" s="59"/>
    </row>
    <row r="87" spans="1:16" s="50" customFormat="1" ht="11.25" x14ac:dyDescent="0.2">
      <c r="A87" s="57" t="s">
        <v>31</v>
      </c>
      <c r="B87" s="57" t="s">
        <v>62</v>
      </c>
      <c r="C87" s="59">
        <v>37848</v>
      </c>
      <c r="D87" s="59">
        <v>27322</v>
      </c>
      <c r="E87" s="59">
        <v>5428</v>
      </c>
      <c r="F87" s="59">
        <v>4384</v>
      </c>
      <c r="G87" s="59">
        <v>169</v>
      </c>
      <c r="H87" s="59">
        <v>486</v>
      </c>
      <c r="I87" s="59">
        <v>16526</v>
      </c>
      <c r="J87" s="59">
        <v>373</v>
      </c>
      <c r="K87" s="59">
        <v>234</v>
      </c>
      <c r="L87" s="59">
        <v>117</v>
      </c>
      <c r="M87" s="59">
        <v>10511</v>
      </c>
      <c r="N87" s="59">
        <v>15</v>
      </c>
      <c r="O87" s="59"/>
      <c r="P87" s="59"/>
    </row>
    <row r="88" spans="1:16" s="50" customFormat="1" ht="11.25" x14ac:dyDescent="0.2">
      <c r="A88" s="57" t="s">
        <v>32</v>
      </c>
      <c r="B88" s="57" t="s">
        <v>16</v>
      </c>
      <c r="C88" s="59">
        <v>3082841</v>
      </c>
      <c r="D88" s="59">
        <v>2149373</v>
      </c>
      <c r="E88" s="59">
        <v>744201</v>
      </c>
      <c r="F88" s="59">
        <v>221985</v>
      </c>
      <c r="G88" s="59">
        <v>10312</v>
      </c>
      <c r="H88" s="59">
        <v>34160</v>
      </c>
      <c r="I88" s="59">
        <v>1097048</v>
      </c>
      <c r="J88" s="59">
        <v>22969</v>
      </c>
      <c r="K88" s="59">
        <v>24978</v>
      </c>
      <c r="L88" s="59">
        <v>21204</v>
      </c>
      <c r="M88" s="59">
        <v>928550</v>
      </c>
      <c r="N88" s="59">
        <v>4918</v>
      </c>
      <c r="O88" s="60">
        <f>(D89+D90+D91+D92+D93)/(C89+C90+C91+C92+C93)*100</f>
        <v>78.710159926873303</v>
      </c>
      <c r="P88" s="59">
        <f>_xlfn.RANK.EQ(O88,O$16:O$202)</f>
        <v>23</v>
      </c>
    </row>
    <row r="89" spans="1:16" s="50" customFormat="1" ht="11.25" x14ac:dyDescent="0.2">
      <c r="A89" s="57" t="s">
        <v>32</v>
      </c>
      <c r="B89" s="58" t="s">
        <v>58</v>
      </c>
      <c r="C89" s="59">
        <v>93011</v>
      </c>
      <c r="D89" s="59">
        <v>72211</v>
      </c>
      <c r="E89" s="59">
        <v>26718</v>
      </c>
      <c r="F89" s="59">
        <v>10965</v>
      </c>
      <c r="G89" s="59">
        <v>436</v>
      </c>
      <c r="H89" s="59">
        <v>1494</v>
      </c>
      <c r="I89" s="59">
        <v>31827</v>
      </c>
      <c r="J89" s="59">
        <v>806</v>
      </c>
      <c r="K89" s="59">
        <v>646</v>
      </c>
      <c r="L89" s="59">
        <v>516</v>
      </c>
      <c r="M89" s="59">
        <v>20778</v>
      </c>
      <c r="N89" s="59">
        <v>22</v>
      </c>
      <c r="O89" s="59"/>
      <c r="P89" s="59"/>
    </row>
    <row r="90" spans="1:16" s="50" customFormat="1" ht="11.25" x14ac:dyDescent="0.2">
      <c r="A90" s="57" t="s">
        <v>32</v>
      </c>
      <c r="B90" s="58" t="s">
        <v>59</v>
      </c>
      <c r="C90" s="59">
        <v>66179</v>
      </c>
      <c r="D90" s="59">
        <v>53083</v>
      </c>
      <c r="E90" s="59">
        <v>19395</v>
      </c>
      <c r="F90" s="59">
        <v>7892</v>
      </c>
      <c r="G90" s="59">
        <v>319</v>
      </c>
      <c r="H90" s="59">
        <v>1050</v>
      </c>
      <c r="I90" s="59">
        <v>23998</v>
      </c>
      <c r="J90" s="59">
        <v>533</v>
      </c>
      <c r="K90" s="59">
        <v>440</v>
      </c>
      <c r="L90" s="59">
        <v>367</v>
      </c>
      <c r="M90" s="59">
        <v>13076</v>
      </c>
      <c r="N90" s="59">
        <v>20</v>
      </c>
      <c r="O90" s="59"/>
      <c r="P90" s="59"/>
    </row>
    <row r="91" spans="1:16" s="50" customFormat="1" ht="11.25" x14ac:dyDescent="0.2">
      <c r="A91" s="57" t="s">
        <v>32</v>
      </c>
      <c r="B91" s="58" t="s">
        <v>60</v>
      </c>
      <c r="C91" s="59">
        <v>47263</v>
      </c>
      <c r="D91" s="59">
        <v>37670</v>
      </c>
      <c r="E91" s="59">
        <v>12680</v>
      </c>
      <c r="F91" s="59">
        <v>5153</v>
      </c>
      <c r="G91" s="59">
        <v>205</v>
      </c>
      <c r="H91" s="59">
        <v>651</v>
      </c>
      <c r="I91" s="59">
        <v>18593</v>
      </c>
      <c r="J91" s="59">
        <v>482</v>
      </c>
      <c r="K91" s="59">
        <v>285</v>
      </c>
      <c r="L91" s="59">
        <v>238</v>
      </c>
      <c r="M91" s="59">
        <v>9570</v>
      </c>
      <c r="N91" s="59">
        <v>23</v>
      </c>
      <c r="O91" s="59"/>
      <c r="P91" s="59"/>
    </row>
    <row r="92" spans="1:16" s="50" customFormat="1" ht="11.25" x14ac:dyDescent="0.2">
      <c r="A92" s="57" t="s">
        <v>32</v>
      </c>
      <c r="B92" s="58" t="s">
        <v>61</v>
      </c>
      <c r="C92" s="59">
        <v>29997</v>
      </c>
      <c r="D92" s="59">
        <v>23723</v>
      </c>
      <c r="E92" s="59">
        <v>7861</v>
      </c>
      <c r="F92" s="59">
        <v>3375</v>
      </c>
      <c r="G92" s="59">
        <v>130</v>
      </c>
      <c r="H92" s="59">
        <v>400</v>
      </c>
      <c r="I92" s="59">
        <v>11691</v>
      </c>
      <c r="J92" s="59">
        <v>284</v>
      </c>
      <c r="K92" s="59">
        <v>218</v>
      </c>
      <c r="L92" s="59">
        <v>159</v>
      </c>
      <c r="M92" s="59">
        <v>6263</v>
      </c>
      <c r="N92" s="59">
        <v>11</v>
      </c>
      <c r="O92" s="59"/>
      <c r="P92" s="59"/>
    </row>
    <row r="93" spans="1:16" s="50" customFormat="1" ht="11.25" x14ac:dyDescent="0.2">
      <c r="A93" s="57" t="s">
        <v>32</v>
      </c>
      <c r="B93" s="57" t="s">
        <v>62</v>
      </c>
      <c r="C93" s="59">
        <v>28296</v>
      </c>
      <c r="D93" s="59">
        <v>21695</v>
      </c>
      <c r="E93" s="59">
        <v>6677</v>
      </c>
      <c r="F93" s="59">
        <v>3157</v>
      </c>
      <c r="G93" s="59">
        <v>99</v>
      </c>
      <c r="H93" s="59">
        <v>321</v>
      </c>
      <c r="I93" s="59">
        <v>11168</v>
      </c>
      <c r="J93" s="59">
        <v>286</v>
      </c>
      <c r="K93" s="59">
        <v>212</v>
      </c>
      <c r="L93" s="59">
        <v>124</v>
      </c>
      <c r="M93" s="59">
        <v>6596</v>
      </c>
      <c r="N93" s="59">
        <v>5</v>
      </c>
      <c r="O93" s="59"/>
      <c r="P93" s="59"/>
    </row>
    <row r="94" spans="1:16" s="50" customFormat="1" ht="11.25" x14ac:dyDescent="0.2">
      <c r="A94" s="57" t="s">
        <v>33</v>
      </c>
      <c r="B94" s="57" t="s">
        <v>16</v>
      </c>
      <c r="C94" s="59">
        <v>8348151</v>
      </c>
      <c r="D94" s="59">
        <v>5835710</v>
      </c>
      <c r="E94" s="59">
        <v>4149528</v>
      </c>
      <c r="F94" s="59">
        <v>222298</v>
      </c>
      <c r="G94" s="59">
        <v>9792</v>
      </c>
      <c r="H94" s="59">
        <v>23536</v>
      </c>
      <c r="I94" s="59">
        <v>1213421</v>
      </c>
      <c r="J94" s="59">
        <v>17404</v>
      </c>
      <c r="K94" s="59">
        <v>244435</v>
      </c>
      <c r="L94" s="59">
        <v>60763</v>
      </c>
      <c r="M94" s="59">
        <v>2452519</v>
      </c>
      <c r="N94" s="59">
        <v>59922</v>
      </c>
      <c r="O94" s="60">
        <f>(D95+D96+D97+D98+D99)/(C95+C96+C97+C98+C99)*100</f>
        <v>78.087640691820411</v>
      </c>
      <c r="P94" s="59">
        <f>_xlfn.RANK.EQ(O94,O$16:O$202)</f>
        <v>24</v>
      </c>
    </row>
    <row r="95" spans="1:16" s="50" customFormat="1" ht="11.25" x14ac:dyDescent="0.2">
      <c r="A95" s="57" t="s">
        <v>33</v>
      </c>
      <c r="B95" s="58" t="s">
        <v>58</v>
      </c>
      <c r="C95" s="59">
        <v>240553</v>
      </c>
      <c r="D95" s="59">
        <v>188033</v>
      </c>
      <c r="E95" s="59">
        <v>132727</v>
      </c>
      <c r="F95" s="59">
        <v>12779</v>
      </c>
      <c r="G95" s="59">
        <v>929</v>
      </c>
      <c r="H95" s="59">
        <v>795</v>
      </c>
      <c r="I95" s="59">
        <v>34224</v>
      </c>
      <c r="J95" s="59">
        <v>560</v>
      </c>
      <c r="K95" s="59">
        <v>6145</v>
      </c>
      <c r="L95" s="59">
        <v>3286</v>
      </c>
      <c r="M95" s="59">
        <v>52337</v>
      </c>
      <c r="N95" s="59">
        <v>183</v>
      </c>
      <c r="O95" s="59"/>
      <c r="P95" s="59"/>
    </row>
    <row r="96" spans="1:16" s="50" customFormat="1" ht="11.25" x14ac:dyDescent="0.2">
      <c r="A96" s="57" t="s">
        <v>33</v>
      </c>
      <c r="B96" s="58" t="s">
        <v>59</v>
      </c>
      <c r="C96" s="59">
        <v>181420</v>
      </c>
      <c r="D96" s="59">
        <v>144213</v>
      </c>
      <c r="E96" s="59">
        <v>99409</v>
      </c>
      <c r="F96" s="59">
        <v>9390</v>
      </c>
      <c r="G96" s="59">
        <v>644</v>
      </c>
      <c r="H96" s="59">
        <v>732</v>
      </c>
      <c r="I96" s="59">
        <v>28837</v>
      </c>
      <c r="J96" s="59">
        <v>561</v>
      </c>
      <c r="K96" s="59">
        <v>4551</v>
      </c>
      <c r="L96" s="59">
        <v>2503</v>
      </c>
      <c r="M96" s="59">
        <v>37110</v>
      </c>
      <c r="N96" s="59">
        <v>97</v>
      </c>
      <c r="O96" s="59"/>
      <c r="P96" s="59"/>
    </row>
    <row r="97" spans="1:16" s="50" customFormat="1" ht="11.25" x14ac:dyDescent="0.2">
      <c r="A97" s="57" t="s">
        <v>33</v>
      </c>
      <c r="B97" s="58" t="s">
        <v>60</v>
      </c>
      <c r="C97" s="59">
        <v>120885</v>
      </c>
      <c r="D97" s="59">
        <v>95065</v>
      </c>
      <c r="E97" s="59">
        <v>63132</v>
      </c>
      <c r="F97" s="59">
        <v>6047</v>
      </c>
      <c r="G97" s="59">
        <v>425</v>
      </c>
      <c r="H97" s="59">
        <v>517</v>
      </c>
      <c r="I97" s="59">
        <v>21515</v>
      </c>
      <c r="J97" s="59">
        <v>381</v>
      </c>
      <c r="K97" s="59">
        <v>3009</v>
      </c>
      <c r="L97" s="59">
        <v>1594</v>
      </c>
      <c r="M97" s="59">
        <v>25728</v>
      </c>
      <c r="N97" s="59">
        <v>92</v>
      </c>
      <c r="O97" s="59"/>
      <c r="P97" s="59"/>
    </row>
    <row r="98" spans="1:16" s="50" customFormat="1" ht="11.25" x14ac:dyDescent="0.2">
      <c r="A98" s="57" t="s">
        <v>33</v>
      </c>
      <c r="B98" s="58" t="s">
        <v>61</v>
      </c>
      <c r="C98" s="59">
        <v>76495</v>
      </c>
      <c r="D98" s="59">
        <v>59098</v>
      </c>
      <c r="E98" s="59">
        <v>38266</v>
      </c>
      <c r="F98" s="59">
        <v>3940</v>
      </c>
      <c r="G98" s="59">
        <v>251</v>
      </c>
      <c r="H98" s="59">
        <v>338</v>
      </c>
      <c r="I98" s="59">
        <v>14314</v>
      </c>
      <c r="J98" s="59">
        <v>229</v>
      </c>
      <c r="K98" s="59">
        <v>1813</v>
      </c>
      <c r="L98" s="59">
        <v>955</v>
      </c>
      <c r="M98" s="59">
        <v>17342</v>
      </c>
      <c r="N98" s="59">
        <v>55</v>
      </c>
      <c r="O98" s="59"/>
      <c r="P98" s="59"/>
    </row>
    <row r="99" spans="1:16" s="50" customFormat="1" ht="11.25" x14ac:dyDescent="0.2">
      <c r="A99" s="57" t="s">
        <v>33</v>
      </c>
      <c r="B99" s="57" t="s">
        <v>62</v>
      </c>
      <c r="C99" s="59">
        <v>66721</v>
      </c>
      <c r="D99" s="59">
        <v>49330</v>
      </c>
      <c r="E99" s="59">
        <v>29973</v>
      </c>
      <c r="F99" s="59">
        <v>3727</v>
      </c>
      <c r="G99" s="59">
        <v>200</v>
      </c>
      <c r="H99" s="59">
        <v>296</v>
      </c>
      <c r="I99" s="59">
        <v>13222</v>
      </c>
      <c r="J99" s="59">
        <v>224</v>
      </c>
      <c r="K99" s="59">
        <v>1670</v>
      </c>
      <c r="L99" s="59">
        <v>875</v>
      </c>
      <c r="M99" s="59">
        <v>17340</v>
      </c>
      <c r="N99" s="59">
        <v>51</v>
      </c>
      <c r="O99" s="59"/>
      <c r="P99" s="59"/>
    </row>
    <row r="100" spans="1:16" s="50" customFormat="1" ht="11.25" x14ac:dyDescent="0.2">
      <c r="A100" s="57" t="s">
        <v>34</v>
      </c>
      <c r="B100" s="57" t="s">
        <v>16</v>
      </c>
      <c r="C100" s="59">
        <v>16992418</v>
      </c>
      <c r="D100" s="59">
        <v>11267677</v>
      </c>
      <c r="E100" s="59">
        <v>5983389</v>
      </c>
      <c r="F100" s="59">
        <v>828041</v>
      </c>
      <c r="G100" s="59">
        <v>359266</v>
      </c>
      <c r="H100" s="59">
        <v>141504</v>
      </c>
      <c r="I100" s="59">
        <v>3449337</v>
      </c>
      <c r="J100" s="59">
        <v>66031</v>
      </c>
      <c r="K100" s="59">
        <v>276048</v>
      </c>
      <c r="L100" s="59">
        <v>289383</v>
      </c>
      <c r="M100" s="59">
        <v>5672574</v>
      </c>
      <c r="N100" s="59">
        <v>52167</v>
      </c>
      <c r="O100" s="60">
        <f>(D101+D102+D103+D104+D105)/(C101+C102+C103+C104+C105)*100</f>
        <v>77.797901067585116</v>
      </c>
      <c r="P100" s="59">
        <f>_xlfn.RANK.EQ(O100,O$16:O$202)</f>
        <v>26</v>
      </c>
    </row>
    <row r="101" spans="1:16" s="50" customFormat="1" ht="11.25" x14ac:dyDescent="0.2">
      <c r="A101" s="57" t="s">
        <v>34</v>
      </c>
      <c r="B101" s="58" t="s">
        <v>58</v>
      </c>
      <c r="C101" s="59">
        <v>475398</v>
      </c>
      <c r="D101" s="59">
        <v>363889</v>
      </c>
      <c r="E101" s="59">
        <v>218381</v>
      </c>
      <c r="F101" s="59">
        <v>44974</v>
      </c>
      <c r="G101" s="59">
        <v>11510</v>
      </c>
      <c r="H101" s="59">
        <v>5229</v>
      </c>
      <c r="I101" s="59">
        <v>72475</v>
      </c>
      <c r="J101" s="59">
        <v>1593</v>
      </c>
      <c r="K101" s="59">
        <v>6580</v>
      </c>
      <c r="L101" s="59">
        <v>7900</v>
      </c>
      <c r="M101" s="59">
        <v>110887</v>
      </c>
      <c r="N101" s="59">
        <v>622</v>
      </c>
      <c r="O101" s="59"/>
      <c r="P101" s="59"/>
    </row>
    <row r="102" spans="1:16" s="50" customFormat="1" ht="11.25" x14ac:dyDescent="0.2">
      <c r="A102" s="57" t="s">
        <v>34</v>
      </c>
      <c r="B102" s="58" t="s">
        <v>59</v>
      </c>
      <c r="C102" s="59">
        <v>330905</v>
      </c>
      <c r="D102" s="59">
        <v>262537</v>
      </c>
      <c r="E102" s="59">
        <v>158025</v>
      </c>
      <c r="F102" s="59">
        <v>31679</v>
      </c>
      <c r="G102" s="59">
        <v>7916</v>
      </c>
      <c r="H102" s="59">
        <v>4200</v>
      </c>
      <c r="I102" s="59">
        <v>53456</v>
      </c>
      <c r="J102" s="59">
        <v>1203</v>
      </c>
      <c r="K102" s="59">
        <v>4468</v>
      </c>
      <c r="L102" s="59">
        <v>5197</v>
      </c>
      <c r="M102" s="59">
        <v>68012</v>
      </c>
      <c r="N102" s="59">
        <v>356</v>
      </c>
      <c r="O102" s="59"/>
      <c r="P102" s="59"/>
    </row>
    <row r="103" spans="1:16" s="50" customFormat="1" ht="11.25" x14ac:dyDescent="0.2">
      <c r="A103" s="57" t="s">
        <v>34</v>
      </c>
      <c r="B103" s="58" t="s">
        <v>60</v>
      </c>
      <c r="C103" s="59">
        <v>212562</v>
      </c>
      <c r="D103" s="59">
        <v>168672</v>
      </c>
      <c r="E103" s="59">
        <v>99791</v>
      </c>
      <c r="F103" s="59">
        <v>18935</v>
      </c>
      <c r="G103" s="59">
        <v>4903</v>
      </c>
      <c r="H103" s="59">
        <v>3084</v>
      </c>
      <c r="I103" s="59">
        <v>37299</v>
      </c>
      <c r="J103" s="59">
        <v>832</v>
      </c>
      <c r="K103" s="59">
        <v>2987</v>
      </c>
      <c r="L103" s="59">
        <v>3244</v>
      </c>
      <c r="M103" s="59">
        <v>43669</v>
      </c>
      <c r="N103" s="59">
        <v>221</v>
      </c>
      <c r="O103" s="59"/>
      <c r="P103" s="59"/>
    </row>
    <row r="104" spans="1:16" s="50" customFormat="1" ht="11.25" x14ac:dyDescent="0.2">
      <c r="A104" s="57" t="s">
        <v>34</v>
      </c>
      <c r="B104" s="58" t="s">
        <v>61</v>
      </c>
      <c r="C104" s="59">
        <v>130480</v>
      </c>
      <c r="D104" s="59">
        <v>102576</v>
      </c>
      <c r="E104" s="59">
        <v>60185</v>
      </c>
      <c r="F104" s="59">
        <v>11040</v>
      </c>
      <c r="G104" s="59">
        <v>2950</v>
      </c>
      <c r="H104" s="59">
        <v>1973</v>
      </c>
      <c r="I104" s="59">
        <v>23409</v>
      </c>
      <c r="J104" s="59">
        <v>555</v>
      </c>
      <c r="K104" s="59">
        <v>1918</v>
      </c>
      <c r="L104" s="59">
        <v>1994</v>
      </c>
      <c r="M104" s="59">
        <v>27788</v>
      </c>
      <c r="N104" s="59">
        <v>116</v>
      </c>
      <c r="O104" s="59"/>
      <c r="P104" s="59"/>
    </row>
    <row r="105" spans="1:16" s="50" customFormat="1" ht="11.25" x14ac:dyDescent="0.2">
      <c r="A105" s="57" t="s">
        <v>34</v>
      </c>
      <c r="B105" s="57" t="s">
        <v>62</v>
      </c>
      <c r="C105" s="59">
        <v>109009</v>
      </c>
      <c r="D105" s="59">
        <v>81299</v>
      </c>
      <c r="E105" s="59">
        <v>44041</v>
      </c>
      <c r="F105" s="59">
        <v>8617</v>
      </c>
      <c r="G105" s="59">
        <v>2367</v>
      </c>
      <c r="H105" s="59">
        <v>1687</v>
      </c>
      <c r="I105" s="59">
        <v>22149</v>
      </c>
      <c r="J105" s="59">
        <v>480</v>
      </c>
      <c r="K105" s="59">
        <v>1601</v>
      </c>
      <c r="L105" s="59">
        <v>1464</v>
      </c>
      <c r="M105" s="59">
        <v>27603</v>
      </c>
      <c r="N105" s="59">
        <v>107</v>
      </c>
      <c r="O105" s="59"/>
      <c r="P105" s="59"/>
    </row>
    <row r="106" spans="1:16" s="50" customFormat="1" ht="11.25" x14ac:dyDescent="0.2">
      <c r="A106" s="57" t="s">
        <v>35</v>
      </c>
      <c r="B106" s="57" t="s">
        <v>16</v>
      </c>
      <c r="C106" s="59">
        <v>4748846</v>
      </c>
      <c r="D106" s="59">
        <v>2954556</v>
      </c>
      <c r="E106" s="59">
        <v>1207045</v>
      </c>
      <c r="F106" s="59">
        <v>282942</v>
      </c>
      <c r="G106" s="59">
        <v>11393</v>
      </c>
      <c r="H106" s="59">
        <v>15176</v>
      </c>
      <c r="I106" s="59">
        <v>1372093</v>
      </c>
      <c r="J106" s="59">
        <v>41892</v>
      </c>
      <c r="K106" s="59">
        <v>44075</v>
      </c>
      <c r="L106" s="59">
        <v>17911</v>
      </c>
      <c r="M106" s="59">
        <v>1784629</v>
      </c>
      <c r="N106" s="59">
        <v>9661</v>
      </c>
      <c r="O106" s="60">
        <f>(D107+D108+D109+D110+D111)/(C107+C108+C109+C110+C111)*100</f>
        <v>67.814262572276547</v>
      </c>
      <c r="P106" s="59">
        <f>_xlfn.RANK.EQ(O106,O$16:O$202)</f>
        <v>32</v>
      </c>
    </row>
    <row r="107" spans="1:16" s="50" customFormat="1" ht="11.25" x14ac:dyDescent="0.2">
      <c r="A107" s="57" t="s">
        <v>35</v>
      </c>
      <c r="B107" s="58" t="s">
        <v>58</v>
      </c>
      <c r="C107" s="59">
        <v>140009</v>
      </c>
      <c r="D107" s="59">
        <v>95267</v>
      </c>
      <c r="E107" s="59">
        <v>43002</v>
      </c>
      <c r="F107" s="59">
        <v>15329</v>
      </c>
      <c r="G107" s="59">
        <v>452</v>
      </c>
      <c r="H107" s="59">
        <v>507</v>
      </c>
      <c r="I107" s="59">
        <v>34649</v>
      </c>
      <c r="J107" s="59">
        <v>1144</v>
      </c>
      <c r="K107" s="59">
        <v>1256</v>
      </c>
      <c r="L107" s="59">
        <v>501</v>
      </c>
      <c r="M107" s="59">
        <v>44651</v>
      </c>
      <c r="N107" s="59">
        <v>91</v>
      </c>
      <c r="O107" s="59"/>
      <c r="P107" s="59"/>
    </row>
    <row r="108" spans="1:16" s="50" customFormat="1" ht="11.25" x14ac:dyDescent="0.2">
      <c r="A108" s="57" t="s">
        <v>35</v>
      </c>
      <c r="B108" s="58" t="s">
        <v>59</v>
      </c>
      <c r="C108" s="59">
        <v>106332</v>
      </c>
      <c r="D108" s="59">
        <v>74349</v>
      </c>
      <c r="E108" s="59">
        <v>32668</v>
      </c>
      <c r="F108" s="59">
        <v>11152</v>
      </c>
      <c r="G108" s="59">
        <v>331</v>
      </c>
      <c r="H108" s="59">
        <v>333</v>
      </c>
      <c r="I108" s="59">
        <v>28681</v>
      </c>
      <c r="J108" s="59">
        <v>1013</v>
      </c>
      <c r="K108" s="59">
        <v>937</v>
      </c>
      <c r="L108" s="59">
        <v>521</v>
      </c>
      <c r="M108" s="59">
        <v>31931</v>
      </c>
      <c r="N108" s="59">
        <v>52</v>
      </c>
      <c r="O108" s="59"/>
      <c r="P108" s="59"/>
    </row>
    <row r="109" spans="1:16" s="50" customFormat="1" ht="11.25" x14ac:dyDescent="0.2">
      <c r="A109" s="57" t="s">
        <v>35</v>
      </c>
      <c r="B109" s="58" t="s">
        <v>60</v>
      </c>
      <c r="C109" s="59">
        <v>74938</v>
      </c>
      <c r="D109" s="59">
        <v>51354</v>
      </c>
      <c r="E109" s="59">
        <v>21405</v>
      </c>
      <c r="F109" s="59">
        <v>7416</v>
      </c>
      <c r="G109" s="59">
        <v>233</v>
      </c>
      <c r="H109" s="59">
        <v>247</v>
      </c>
      <c r="I109" s="59">
        <v>21142</v>
      </c>
      <c r="J109" s="59">
        <v>791</v>
      </c>
      <c r="K109" s="59">
        <v>699</v>
      </c>
      <c r="L109" s="59">
        <v>356</v>
      </c>
      <c r="M109" s="59">
        <v>23534</v>
      </c>
      <c r="N109" s="59">
        <v>50</v>
      </c>
      <c r="O109" s="59"/>
      <c r="P109" s="59"/>
    </row>
    <row r="110" spans="1:16" s="50" customFormat="1" ht="11.25" x14ac:dyDescent="0.2">
      <c r="A110" s="57" t="s">
        <v>35</v>
      </c>
      <c r="B110" s="58" t="s">
        <v>61</v>
      </c>
      <c r="C110" s="59">
        <v>51154</v>
      </c>
      <c r="D110" s="59">
        <v>33935</v>
      </c>
      <c r="E110" s="59">
        <v>13867</v>
      </c>
      <c r="F110" s="59">
        <v>5043</v>
      </c>
      <c r="G110" s="59">
        <v>160</v>
      </c>
      <c r="H110" s="59">
        <v>133</v>
      </c>
      <c r="I110" s="59">
        <v>14093</v>
      </c>
      <c r="J110" s="59">
        <v>505</v>
      </c>
      <c r="K110" s="59">
        <v>444</v>
      </c>
      <c r="L110" s="59">
        <v>247</v>
      </c>
      <c r="M110" s="59">
        <v>17181</v>
      </c>
      <c r="N110" s="59">
        <v>38</v>
      </c>
      <c r="O110" s="59"/>
      <c r="P110" s="59"/>
    </row>
    <row r="111" spans="1:16" s="50" customFormat="1" ht="11.25" x14ac:dyDescent="0.2">
      <c r="A111" s="57" t="s">
        <v>35</v>
      </c>
      <c r="B111" s="57" t="s">
        <v>62</v>
      </c>
      <c r="C111" s="59">
        <v>50422</v>
      </c>
      <c r="D111" s="59">
        <v>31851</v>
      </c>
      <c r="E111" s="59">
        <v>11572</v>
      </c>
      <c r="F111" s="59">
        <v>5125</v>
      </c>
      <c r="G111" s="59">
        <v>160</v>
      </c>
      <c r="H111" s="59">
        <v>127</v>
      </c>
      <c r="I111" s="59">
        <v>14168</v>
      </c>
      <c r="J111" s="59">
        <v>502</v>
      </c>
      <c r="K111" s="59">
        <v>478</v>
      </c>
      <c r="L111" s="59">
        <v>260</v>
      </c>
      <c r="M111" s="59">
        <v>18533</v>
      </c>
      <c r="N111" s="59">
        <v>38</v>
      </c>
      <c r="O111" s="59"/>
      <c r="P111" s="59"/>
    </row>
    <row r="112" spans="1:16" s="50" customFormat="1" ht="11.25" x14ac:dyDescent="0.2">
      <c r="A112" s="57" t="s">
        <v>36</v>
      </c>
      <c r="B112" s="57" t="s">
        <v>16</v>
      </c>
      <c r="C112" s="59">
        <v>1971520</v>
      </c>
      <c r="D112" s="59">
        <v>1416884</v>
      </c>
      <c r="E112" s="59">
        <v>616556</v>
      </c>
      <c r="F112" s="59">
        <v>148496</v>
      </c>
      <c r="G112" s="59">
        <v>4263</v>
      </c>
      <c r="H112" s="59">
        <v>11688</v>
      </c>
      <c r="I112" s="59">
        <v>618457</v>
      </c>
      <c r="J112" s="59">
        <v>6207</v>
      </c>
      <c r="K112" s="59">
        <v>24432</v>
      </c>
      <c r="L112" s="59">
        <v>6869</v>
      </c>
      <c r="M112" s="59">
        <v>552170</v>
      </c>
      <c r="N112" s="59">
        <v>2466</v>
      </c>
      <c r="O112" s="60">
        <f>(D113+D114+D115+D116+D117)/(C113+C114+C115+C116+C117)*100</f>
        <v>80.047300293515207</v>
      </c>
      <c r="P112" s="59">
        <f>_xlfn.RANK.EQ(O112,O$16:O$202)</f>
        <v>21</v>
      </c>
    </row>
    <row r="113" spans="1:16" s="50" customFormat="1" ht="11.25" x14ac:dyDescent="0.2">
      <c r="A113" s="57" t="s">
        <v>36</v>
      </c>
      <c r="B113" s="58" t="s">
        <v>58</v>
      </c>
      <c r="C113" s="59">
        <v>65650</v>
      </c>
      <c r="D113" s="59">
        <v>51755</v>
      </c>
      <c r="E113" s="59">
        <v>26800</v>
      </c>
      <c r="F113" s="59">
        <v>9566</v>
      </c>
      <c r="G113" s="59">
        <v>259</v>
      </c>
      <c r="H113" s="59">
        <v>585</v>
      </c>
      <c r="I113" s="59">
        <v>14559</v>
      </c>
      <c r="J113" s="59">
        <v>172</v>
      </c>
      <c r="K113" s="59">
        <v>831</v>
      </c>
      <c r="L113" s="59">
        <v>207</v>
      </c>
      <c r="M113" s="59">
        <v>13860</v>
      </c>
      <c r="N113" s="59">
        <v>35</v>
      </c>
      <c r="O113" s="59"/>
      <c r="P113" s="59"/>
    </row>
    <row r="114" spans="1:16" s="50" customFormat="1" ht="11.25" x14ac:dyDescent="0.2">
      <c r="A114" s="57" t="s">
        <v>36</v>
      </c>
      <c r="B114" s="58" t="s">
        <v>59</v>
      </c>
      <c r="C114" s="59">
        <v>47846</v>
      </c>
      <c r="D114" s="59">
        <v>38954</v>
      </c>
      <c r="E114" s="59">
        <v>20571</v>
      </c>
      <c r="F114" s="59">
        <v>7108</v>
      </c>
      <c r="G114" s="59">
        <v>171</v>
      </c>
      <c r="H114" s="59">
        <v>433</v>
      </c>
      <c r="I114" s="59">
        <v>10750</v>
      </c>
      <c r="J114" s="59">
        <v>148</v>
      </c>
      <c r="K114" s="59">
        <v>582</v>
      </c>
      <c r="L114" s="59">
        <v>151</v>
      </c>
      <c r="M114" s="59">
        <v>8862</v>
      </c>
      <c r="N114" s="59">
        <v>30</v>
      </c>
      <c r="O114" s="59"/>
      <c r="P114" s="59"/>
    </row>
    <row r="115" spans="1:16" s="50" customFormat="1" ht="11.25" x14ac:dyDescent="0.2">
      <c r="A115" s="57" t="s">
        <v>36</v>
      </c>
      <c r="B115" s="58" t="s">
        <v>60</v>
      </c>
      <c r="C115" s="59">
        <v>33189</v>
      </c>
      <c r="D115" s="59">
        <v>26824</v>
      </c>
      <c r="E115" s="59">
        <v>14111</v>
      </c>
      <c r="F115" s="59">
        <v>4736</v>
      </c>
      <c r="G115" s="59">
        <v>116</v>
      </c>
      <c r="H115" s="59">
        <v>298</v>
      </c>
      <c r="I115" s="59">
        <v>7671</v>
      </c>
      <c r="J115" s="59">
        <v>103</v>
      </c>
      <c r="K115" s="59">
        <v>378</v>
      </c>
      <c r="L115" s="59">
        <v>125</v>
      </c>
      <c r="M115" s="59">
        <v>6345</v>
      </c>
      <c r="N115" s="59">
        <v>20</v>
      </c>
      <c r="O115" s="59"/>
      <c r="P115" s="59"/>
    </row>
    <row r="116" spans="1:16" s="50" customFormat="1" ht="11.25" x14ac:dyDescent="0.2">
      <c r="A116" s="57" t="s">
        <v>36</v>
      </c>
      <c r="B116" s="58" t="s">
        <v>61</v>
      </c>
      <c r="C116" s="59">
        <v>21954</v>
      </c>
      <c r="D116" s="59">
        <v>17609</v>
      </c>
      <c r="E116" s="59">
        <v>9237</v>
      </c>
      <c r="F116" s="59">
        <v>3260</v>
      </c>
      <c r="G116" s="59">
        <v>84</v>
      </c>
      <c r="H116" s="59">
        <v>248</v>
      </c>
      <c r="I116" s="59">
        <v>4886</v>
      </c>
      <c r="J116" s="59">
        <v>58</v>
      </c>
      <c r="K116" s="59">
        <v>254</v>
      </c>
      <c r="L116" s="59">
        <v>74</v>
      </c>
      <c r="M116" s="59">
        <v>4329</v>
      </c>
      <c r="N116" s="59">
        <v>16</v>
      </c>
      <c r="O116" s="59"/>
      <c r="P116" s="59"/>
    </row>
    <row r="117" spans="1:16" s="50" customFormat="1" ht="11.25" x14ac:dyDescent="0.2">
      <c r="A117" s="57" t="s">
        <v>36</v>
      </c>
      <c r="B117" s="57" t="s">
        <v>62</v>
      </c>
      <c r="C117" s="59">
        <v>20789</v>
      </c>
      <c r="D117" s="59">
        <v>16490</v>
      </c>
      <c r="E117" s="59">
        <v>8173</v>
      </c>
      <c r="F117" s="59">
        <v>2982</v>
      </c>
      <c r="G117" s="59">
        <v>75</v>
      </c>
      <c r="H117" s="59">
        <v>196</v>
      </c>
      <c r="I117" s="59">
        <v>5011</v>
      </c>
      <c r="J117" s="59">
        <v>64</v>
      </c>
      <c r="K117" s="59">
        <v>302</v>
      </c>
      <c r="L117" s="59">
        <v>106</v>
      </c>
      <c r="M117" s="59">
        <v>4290</v>
      </c>
      <c r="N117" s="59">
        <v>9</v>
      </c>
      <c r="O117" s="59"/>
      <c r="P117" s="59"/>
    </row>
    <row r="118" spans="1:16" s="50" customFormat="1" ht="11.25" x14ac:dyDescent="0.2">
      <c r="A118" s="57" t="s">
        <v>37</v>
      </c>
      <c r="B118" s="57" t="s">
        <v>16</v>
      </c>
      <c r="C118" s="59">
        <v>1235456</v>
      </c>
      <c r="D118" s="59">
        <v>960563</v>
      </c>
      <c r="E118" s="59">
        <v>464297</v>
      </c>
      <c r="F118" s="59">
        <v>122902</v>
      </c>
      <c r="G118" s="59">
        <v>6565</v>
      </c>
      <c r="H118" s="59">
        <v>6392</v>
      </c>
      <c r="I118" s="59">
        <v>346383</v>
      </c>
      <c r="J118" s="59">
        <v>21313</v>
      </c>
      <c r="K118" s="59">
        <v>12946</v>
      </c>
      <c r="L118" s="59">
        <v>5562</v>
      </c>
      <c r="M118" s="59">
        <v>273039</v>
      </c>
      <c r="N118" s="59">
        <v>1854</v>
      </c>
      <c r="O118" s="60">
        <f>(D119+D120+D121+D122+D123)/(C119+C120+C121+C122+C123)*100</f>
        <v>85.44809794251438</v>
      </c>
      <c r="P118" s="59">
        <f>_xlfn.RANK.EQ(O118,O$16:O$202)</f>
        <v>12</v>
      </c>
    </row>
    <row r="119" spans="1:16" s="50" customFormat="1" ht="11.25" x14ac:dyDescent="0.2">
      <c r="A119" s="57" t="s">
        <v>37</v>
      </c>
      <c r="B119" s="58" t="s">
        <v>58</v>
      </c>
      <c r="C119" s="59">
        <v>37876</v>
      </c>
      <c r="D119" s="59">
        <v>32005</v>
      </c>
      <c r="E119" s="59">
        <v>16259</v>
      </c>
      <c r="F119" s="59">
        <v>6406</v>
      </c>
      <c r="G119" s="59">
        <v>280</v>
      </c>
      <c r="H119" s="59">
        <v>228</v>
      </c>
      <c r="I119" s="59">
        <v>8872</v>
      </c>
      <c r="J119" s="59">
        <v>515</v>
      </c>
      <c r="K119" s="59">
        <v>427</v>
      </c>
      <c r="L119" s="59">
        <v>161</v>
      </c>
      <c r="M119" s="59">
        <v>5855</v>
      </c>
      <c r="N119" s="59">
        <v>16</v>
      </c>
      <c r="O119" s="59"/>
      <c r="P119" s="59"/>
    </row>
    <row r="120" spans="1:16" s="50" customFormat="1" ht="11.25" x14ac:dyDescent="0.2">
      <c r="A120" s="57" t="s">
        <v>37</v>
      </c>
      <c r="B120" s="58" t="s">
        <v>59</v>
      </c>
      <c r="C120" s="59">
        <v>27774</v>
      </c>
      <c r="D120" s="59">
        <v>23925</v>
      </c>
      <c r="E120" s="59">
        <v>12402</v>
      </c>
      <c r="F120" s="59">
        <v>4621</v>
      </c>
      <c r="G120" s="59">
        <v>222</v>
      </c>
      <c r="H120" s="59">
        <v>166</v>
      </c>
      <c r="I120" s="59">
        <v>6650</v>
      </c>
      <c r="J120" s="59">
        <v>376</v>
      </c>
      <c r="K120" s="59">
        <v>336</v>
      </c>
      <c r="L120" s="59">
        <v>117</v>
      </c>
      <c r="M120" s="59">
        <v>3842</v>
      </c>
      <c r="N120" s="59">
        <v>7</v>
      </c>
      <c r="O120" s="59"/>
      <c r="P120" s="59"/>
    </row>
    <row r="121" spans="1:16" s="50" customFormat="1" ht="11.25" x14ac:dyDescent="0.2">
      <c r="A121" s="57" t="s">
        <v>37</v>
      </c>
      <c r="B121" s="58" t="s">
        <v>60</v>
      </c>
      <c r="C121" s="59">
        <v>19910</v>
      </c>
      <c r="D121" s="59">
        <v>17209</v>
      </c>
      <c r="E121" s="59">
        <v>8875</v>
      </c>
      <c r="F121" s="59">
        <v>3307</v>
      </c>
      <c r="G121" s="59">
        <v>148</v>
      </c>
      <c r="H121" s="59">
        <v>96</v>
      </c>
      <c r="I121" s="59">
        <v>4919</v>
      </c>
      <c r="J121" s="59">
        <v>268</v>
      </c>
      <c r="K121" s="59">
        <v>192</v>
      </c>
      <c r="L121" s="59">
        <v>78</v>
      </c>
      <c r="M121" s="59">
        <v>2697</v>
      </c>
      <c r="N121" s="59">
        <v>4</v>
      </c>
      <c r="O121" s="59"/>
      <c r="P121" s="59"/>
    </row>
    <row r="122" spans="1:16" s="50" customFormat="1" ht="11.25" x14ac:dyDescent="0.2">
      <c r="A122" s="57" t="s">
        <v>37</v>
      </c>
      <c r="B122" s="58" t="s">
        <v>61</v>
      </c>
      <c r="C122" s="59">
        <v>13039</v>
      </c>
      <c r="D122" s="59">
        <v>11230</v>
      </c>
      <c r="E122" s="59">
        <v>5871</v>
      </c>
      <c r="F122" s="59">
        <v>2187</v>
      </c>
      <c r="G122" s="59">
        <v>96</v>
      </c>
      <c r="H122" s="59">
        <v>59</v>
      </c>
      <c r="I122" s="59">
        <v>3120</v>
      </c>
      <c r="J122" s="59">
        <v>148</v>
      </c>
      <c r="K122" s="59">
        <v>142</v>
      </c>
      <c r="L122" s="59">
        <v>42</v>
      </c>
      <c r="M122" s="59">
        <v>1804</v>
      </c>
      <c r="N122" s="59">
        <v>5</v>
      </c>
      <c r="O122" s="59"/>
      <c r="P122" s="59"/>
    </row>
    <row r="123" spans="1:16" s="50" customFormat="1" ht="11.25" x14ac:dyDescent="0.2">
      <c r="A123" s="57" t="s">
        <v>37</v>
      </c>
      <c r="B123" s="57" t="s">
        <v>62</v>
      </c>
      <c r="C123" s="59">
        <v>11098</v>
      </c>
      <c r="D123" s="59">
        <v>9365</v>
      </c>
      <c r="E123" s="59">
        <v>4726</v>
      </c>
      <c r="F123" s="59">
        <v>2001</v>
      </c>
      <c r="G123" s="59">
        <v>83</v>
      </c>
      <c r="H123" s="59">
        <v>36</v>
      </c>
      <c r="I123" s="59">
        <v>2607</v>
      </c>
      <c r="J123" s="59">
        <v>132</v>
      </c>
      <c r="K123" s="59">
        <v>125</v>
      </c>
      <c r="L123" s="59">
        <v>45</v>
      </c>
      <c r="M123" s="59">
        <v>1731</v>
      </c>
      <c r="N123" s="59">
        <v>2</v>
      </c>
      <c r="O123" s="59"/>
      <c r="P123" s="59"/>
    </row>
    <row r="124" spans="1:16" s="50" customFormat="1" ht="11.25" x14ac:dyDescent="0.2">
      <c r="A124" s="57" t="s">
        <v>38</v>
      </c>
      <c r="B124" s="57" t="s">
        <v>16</v>
      </c>
      <c r="C124" s="59">
        <v>5784442</v>
      </c>
      <c r="D124" s="59">
        <v>4681465</v>
      </c>
      <c r="E124" s="59">
        <v>3596116</v>
      </c>
      <c r="F124" s="59">
        <v>178747</v>
      </c>
      <c r="G124" s="59">
        <v>41527</v>
      </c>
      <c r="H124" s="59">
        <v>28744</v>
      </c>
      <c r="I124" s="59">
        <v>558212</v>
      </c>
      <c r="J124" s="59">
        <v>10068</v>
      </c>
      <c r="K124" s="59">
        <v>330130</v>
      </c>
      <c r="L124" s="59">
        <v>86910</v>
      </c>
      <c r="M124" s="59">
        <v>1072664</v>
      </c>
      <c r="N124" s="59">
        <v>30313</v>
      </c>
      <c r="O124" s="60">
        <f>(D125+D126+D127+D128+D129)/(C125+C126+C127+C128+C129)*100</f>
        <v>91.020164281201062</v>
      </c>
      <c r="P124" s="59">
        <f>_xlfn.RANK.EQ(O124,O$16:O$202)</f>
        <v>2</v>
      </c>
    </row>
    <row r="125" spans="1:16" s="50" customFormat="1" ht="11.25" x14ac:dyDescent="0.2">
      <c r="A125" s="57" t="s">
        <v>38</v>
      </c>
      <c r="B125" s="58" t="s">
        <v>58</v>
      </c>
      <c r="C125" s="59">
        <v>154408</v>
      </c>
      <c r="D125" s="59">
        <v>139333</v>
      </c>
      <c r="E125" s="59">
        <v>110227</v>
      </c>
      <c r="F125" s="59">
        <v>8394</v>
      </c>
      <c r="G125" s="59">
        <v>1971</v>
      </c>
      <c r="H125" s="59">
        <v>1154</v>
      </c>
      <c r="I125" s="59">
        <v>10875</v>
      </c>
      <c r="J125" s="59">
        <v>278</v>
      </c>
      <c r="K125" s="59">
        <v>6516</v>
      </c>
      <c r="L125" s="59">
        <v>3854</v>
      </c>
      <c r="M125" s="59">
        <v>14798</v>
      </c>
      <c r="N125" s="59">
        <v>277</v>
      </c>
      <c r="O125" s="59"/>
      <c r="P125" s="59"/>
    </row>
    <row r="126" spans="1:16" s="50" customFormat="1" ht="11.25" x14ac:dyDescent="0.2">
      <c r="A126" s="57" t="s">
        <v>38</v>
      </c>
      <c r="B126" s="58" t="s">
        <v>59</v>
      </c>
      <c r="C126" s="59">
        <v>115822</v>
      </c>
      <c r="D126" s="59">
        <v>105968</v>
      </c>
      <c r="E126" s="59">
        <v>84122</v>
      </c>
      <c r="F126" s="59">
        <v>5614</v>
      </c>
      <c r="G126" s="59">
        <v>1332</v>
      </c>
      <c r="H126" s="59">
        <v>790</v>
      </c>
      <c r="I126" s="59">
        <v>9245</v>
      </c>
      <c r="J126" s="59">
        <v>198</v>
      </c>
      <c r="K126" s="59">
        <v>4629</v>
      </c>
      <c r="L126" s="59">
        <v>2763</v>
      </c>
      <c r="M126" s="59">
        <v>9659</v>
      </c>
      <c r="N126" s="59">
        <v>195</v>
      </c>
      <c r="O126" s="59"/>
      <c r="P126" s="59"/>
    </row>
    <row r="127" spans="1:16" s="50" customFormat="1" ht="11.25" x14ac:dyDescent="0.2">
      <c r="A127" s="57" t="s">
        <v>38</v>
      </c>
      <c r="B127" s="58" t="s">
        <v>60</v>
      </c>
      <c r="C127" s="59">
        <v>77327</v>
      </c>
      <c r="D127" s="59">
        <v>70982</v>
      </c>
      <c r="E127" s="59">
        <v>55945</v>
      </c>
      <c r="F127" s="59">
        <v>3633</v>
      </c>
      <c r="G127" s="59">
        <v>856</v>
      </c>
      <c r="H127" s="59">
        <v>542</v>
      </c>
      <c r="I127" s="59">
        <v>6866</v>
      </c>
      <c r="J127" s="59">
        <v>133</v>
      </c>
      <c r="K127" s="59">
        <v>3018</v>
      </c>
      <c r="L127" s="59">
        <v>1783</v>
      </c>
      <c r="M127" s="59">
        <v>6205</v>
      </c>
      <c r="N127" s="59">
        <v>140</v>
      </c>
      <c r="O127" s="59"/>
      <c r="P127" s="59"/>
    </row>
    <row r="128" spans="1:16" s="50" customFormat="1" ht="11.25" x14ac:dyDescent="0.2">
      <c r="A128" s="57" t="s">
        <v>38</v>
      </c>
      <c r="B128" s="58" t="s">
        <v>61</v>
      </c>
      <c r="C128" s="59">
        <v>50350</v>
      </c>
      <c r="D128" s="59">
        <v>46125</v>
      </c>
      <c r="E128" s="59">
        <v>36088</v>
      </c>
      <c r="F128" s="59">
        <v>2574</v>
      </c>
      <c r="G128" s="59">
        <v>485</v>
      </c>
      <c r="H128" s="59">
        <v>360</v>
      </c>
      <c r="I128" s="59">
        <v>4543</v>
      </c>
      <c r="J128" s="59">
        <v>97</v>
      </c>
      <c r="K128" s="59">
        <v>2135</v>
      </c>
      <c r="L128" s="59">
        <v>942</v>
      </c>
      <c r="M128" s="59">
        <v>4119</v>
      </c>
      <c r="N128" s="59">
        <v>106</v>
      </c>
      <c r="O128" s="59"/>
      <c r="P128" s="59"/>
    </row>
    <row r="129" spans="1:16" s="50" customFormat="1" ht="11.25" x14ac:dyDescent="0.2">
      <c r="A129" s="57" t="s">
        <v>38</v>
      </c>
      <c r="B129" s="57" t="s">
        <v>62</v>
      </c>
      <c r="C129" s="59">
        <v>38905</v>
      </c>
      <c r="D129" s="59">
        <v>35179</v>
      </c>
      <c r="E129" s="59">
        <v>26179</v>
      </c>
      <c r="F129" s="59">
        <v>2384</v>
      </c>
      <c r="G129" s="59">
        <v>371</v>
      </c>
      <c r="H129" s="59">
        <v>255</v>
      </c>
      <c r="I129" s="59">
        <v>4093</v>
      </c>
      <c r="J129" s="59">
        <v>90</v>
      </c>
      <c r="K129" s="59">
        <v>1945</v>
      </c>
      <c r="L129" s="59">
        <v>728</v>
      </c>
      <c r="M129" s="59">
        <v>3621</v>
      </c>
      <c r="N129" s="59">
        <v>105</v>
      </c>
      <c r="O129" s="59"/>
      <c r="P129" s="59"/>
    </row>
    <row r="130" spans="1:16" s="50" customFormat="1" ht="11.25" x14ac:dyDescent="0.2">
      <c r="A130" s="57" t="s">
        <v>39</v>
      </c>
      <c r="B130" s="57" t="s">
        <v>16</v>
      </c>
      <c r="C130" s="59">
        <v>4132148</v>
      </c>
      <c r="D130" s="59">
        <v>2904703</v>
      </c>
      <c r="E130" s="59">
        <v>583455</v>
      </c>
      <c r="F130" s="59">
        <v>263783</v>
      </c>
      <c r="G130" s="59">
        <v>12030</v>
      </c>
      <c r="H130" s="59">
        <v>60888</v>
      </c>
      <c r="I130" s="59">
        <v>1901352</v>
      </c>
      <c r="J130" s="59">
        <v>97052</v>
      </c>
      <c r="K130" s="59">
        <v>19135</v>
      </c>
      <c r="L130" s="59">
        <v>11642</v>
      </c>
      <c r="M130" s="59">
        <v>1215990</v>
      </c>
      <c r="N130" s="59">
        <v>11455</v>
      </c>
      <c r="O130" s="60">
        <f>(D131+D132+D133+D134+D135)/(C131+C132+C133+C134+C135)*100</f>
        <v>74.682938320199995</v>
      </c>
      <c r="P130" s="59">
        <f>_xlfn.RANK.EQ(O130,O$16:O$202)</f>
        <v>29</v>
      </c>
    </row>
    <row r="131" spans="1:16" s="50" customFormat="1" ht="11.25" x14ac:dyDescent="0.2">
      <c r="A131" s="57" t="s">
        <v>39</v>
      </c>
      <c r="B131" s="58" t="s">
        <v>58</v>
      </c>
      <c r="C131" s="59">
        <v>127194</v>
      </c>
      <c r="D131" s="59">
        <v>94269</v>
      </c>
      <c r="E131" s="59">
        <v>19553</v>
      </c>
      <c r="F131" s="59">
        <v>12568</v>
      </c>
      <c r="G131" s="59">
        <v>573</v>
      </c>
      <c r="H131" s="59">
        <v>3102</v>
      </c>
      <c r="I131" s="59">
        <v>56108</v>
      </c>
      <c r="J131" s="59">
        <v>3040</v>
      </c>
      <c r="K131" s="59">
        <v>657</v>
      </c>
      <c r="L131" s="59">
        <v>444</v>
      </c>
      <c r="M131" s="59">
        <v>32889</v>
      </c>
      <c r="N131" s="59">
        <v>36</v>
      </c>
      <c r="O131" s="59"/>
      <c r="P131" s="59"/>
    </row>
    <row r="132" spans="1:16" s="50" customFormat="1" ht="11.25" x14ac:dyDescent="0.2">
      <c r="A132" s="57" t="s">
        <v>39</v>
      </c>
      <c r="B132" s="58" t="s">
        <v>59</v>
      </c>
      <c r="C132" s="59">
        <v>93692</v>
      </c>
      <c r="D132" s="59">
        <v>71135</v>
      </c>
      <c r="E132" s="59">
        <v>14222</v>
      </c>
      <c r="F132" s="59">
        <v>9067</v>
      </c>
      <c r="G132" s="59">
        <v>371</v>
      </c>
      <c r="H132" s="59">
        <v>2296</v>
      </c>
      <c r="I132" s="59">
        <v>43268</v>
      </c>
      <c r="J132" s="59">
        <v>2445</v>
      </c>
      <c r="K132" s="59">
        <v>496</v>
      </c>
      <c r="L132" s="59">
        <v>343</v>
      </c>
      <c r="M132" s="59">
        <v>22534</v>
      </c>
      <c r="N132" s="59">
        <v>23</v>
      </c>
      <c r="O132" s="59"/>
      <c r="P132" s="59"/>
    </row>
    <row r="133" spans="1:16" s="50" customFormat="1" ht="11.25" x14ac:dyDescent="0.2">
      <c r="A133" s="57" t="s">
        <v>39</v>
      </c>
      <c r="B133" s="58" t="s">
        <v>60</v>
      </c>
      <c r="C133" s="59">
        <v>73118</v>
      </c>
      <c r="D133" s="59">
        <v>55537</v>
      </c>
      <c r="E133" s="59">
        <v>10134</v>
      </c>
      <c r="F133" s="59">
        <v>6204</v>
      </c>
      <c r="G133" s="59">
        <v>239</v>
      </c>
      <c r="H133" s="59">
        <v>1518</v>
      </c>
      <c r="I133" s="59">
        <v>35803</v>
      </c>
      <c r="J133" s="59">
        <v>1992</v>
      </c>
      <c r="K133" s="59">
        <v>402</v>
      </c>
      <c r="L133" s="59">
        <v>304</v>
      </c>
      <c r="M133" s="59">
        <v>17558</v>
      </c>
      <c r="N133" s="59">
        <v>23</v>
      </c>
      <c r="O133" s="59"/>
      <c r="P133" s="59"/>
    </row>
    <row r="134" spans="1:16" s="50" customFormat="1" ht="11.25" x14ac:dyDescent="0.2">
      <c r="A134" s="57" t="s">
        <v>39</v>
      </c>
      <c r="B134" s="58" t="s">
        <v>61</v>
      </c>
      <c r="C134" s="59">
        <v>50714</v>
      </c>
      <c r="D134" s="59">
        <v>37969</v>
      </c>
      <c r="E134" s="59">
        <v>6787</v>
      </c>
      <c r="F134" s="59">
        <v>4157</v>
      </c>
      <c r="G134" s="59">
        <v>189</v>
      </c>
      <c r="H134" s="59">
        <v>923</v>
      </c>
      <c r="I134" s="59">
        <v>24748</v>
      </c>
      <c r="J134" s="59">
        <v>1457</v>
      </c>
      <c r="K134" s="59">
        <v>261</v>
      </c>
      <c r="L134" s="59">
        <v>201</v>
      </c>
      <c r="M134" s="59">
        <v>12725</v>
      </c>
      <c r="N134" s="59">
        <v>20</v>
      </c>
      <c r="O134" s="59"/>
      <c r="P134" s="59"/>
    </row>
    <row r="135" spans="1:16" s="50" customFormat="1" ht="11.25" x14ac:dyDescent="0.2">
      <c r="A135" s="57" t="s">
        <v>39</v>
      </c>
      <c r="B135" s="57" t="s">
        <v>62</v>
      </c>
      <c r="C135" s="59">
        <v>50079</v>
      </c>
      <c r="D135" s="59">
        <v>35936</v>
      </c>
      <c r="E135" s="59">
        <v>6255</v>
      </c>
      <c r="F135" s="59">
        <v>3835</v>
      </c>
      <c r="G135" s="59">
        <v>141</v>
      </c>
      <c r="H135" s="59">
        <v>769</v>
      </c>
      <c r="I135" s="59">
        <v>23768</v>
      </c>
      <c r="J135" s="59">
        <v>1426</v>
      </c>
      <c r="K135" s="59">
        <v>304</v>
      </c>
      <c r="L135" s="59">
        <v>183</v>
      </c>
      <c r="M135" s="59">
        <v>14122</v>
      </c>
      <c r="N135" s="59">
        <v>21</v>
      </c>
      <c r="O135" s="59"/>
      <c r="P135" s="59"/>
    </row>
    <row r="136" spans="1:16" s="50" customFormat="1" ht="11.25" x14ac:dyDescent="0.2">
      <c r="A136" s="57" t="s">
        <v>40</v>
      </c>
      <c r="B136" s="57" t="s">
        <v>16</v>
      </c>
      <c r="C136" s="59">
        <v>6583278</v>
      </c>
      <c r="D136" s="59">
        <v>4650982</v>
      </c>
      <c r="E136" s="59">
        <v>1445433</v>
      </c>
      <c r="F136" s="59">
        <v>218559</v>
      </c>
      <c r="G136" s="59">
        <v>97861</v>
      </c>
      <c r="H136" s="59">
        <v>34972</v>
      </c>
      <c r="I136" s="59">
        <v>2721081</v>
      </c>
      <c r="J136" s="59">
        <v>54956</v>
      </c>
      <c r="K136" s="59">
        <v>90326</v>
      </c>
      <c r="L136" s="59">
        <v>41363</v>
      </c>
      <c r="M136" s="59">
        <v>1921945</v>
      </c>
      <c r="N136" s="59">
        <v>10351</v>
      </c>
      <c r="O136" s="60">
        <f>(D137+D138+D139+D140+D141)/(C137+C138+C139+C140+C141)*100</f>
        <v>77.027061069072104</v>
      </c>
      <c r="P136" s="59">
        <f>_xlfn.RANK.EQ(O136,O$16:O$202)</f>
        <v>27</v>
      </c>
    </row>
    <row r="137" spans="1:16" s="50" customFormat="1" ht="11.25" x14ac:dyDescent="0.2">
      <c r="A137" s="57" t="s">
        <v>40</v>
      </c>
      <c r="B137" s="58" t="s">
        <v>58</v>
      </c>
      <c r="C137" s="59">
        <v>177876</v>
      </c>
      <c r="D137" s="59">
        <v>134863</v>
      </c>
      <c r="E137" s="59">
        <v>51179</v>
      </c>
      <c r="F137" s="59">
        <v>11394</v>
      </c>
      <c r="G137" s="59">
        <v>3952</v>
      </c>
      <c r="H137" s="59">
        <v>1738</v>
      </c>
      <c r="I137" s="59">
        <v>63028</v>
      </c>
      <c r="J137" s="59">
        <v>1455</v>
      </c>
      <c r="K137" s="59">
        <v>2087</v>
      </c>
      <c r="L137" s="59">
        <v>1800</v>
      </c>
      <c r="M137" s="59">
        <v>42938</v>
      </c>
      <c r="N137" s="59">
        <v>75</v>
      </c>
      <c r="O137" s="59"/>
      <c r="P137" s="59"/>
    </row>
    <row r="138" spans="1:16" s="50" customFormat="1" ht="11.25" x14ac:dyDescent="0.2">
      <c r="A138" s="57" t="s">
        <v>40</v>
      </c>
      <c r="B138" s="58" t="s">
        <v>59</v>
      </c>
      <c r="C138" s="59">
        <v>128374</v>
      </c>
      <c r="D138" s="59">
        <v>100634</v>
      </c>
      <c r="E138" s="59">
        <v>37537</v>
      </c>
      <c r="F138" s="59">
        <v>8493</v>
      </c>
      <c r="G138" s="59">
        <v>3140</v>
      </c>
      <c r="H138" s="59">
        <v>1344</v>
      </c>
      <c r="I138" s="59">
        <v>47746</v>
      </c>
      <c r="J138" s="59">
        <v>1275</v>
      </c>
      <c r="K138" s="59">
        <v>1397</v>
      </c>
      <c r="L138" s="59">
        <v>1163</v>
      </c>
      <c r="M138" s="59">
        <v>27683</v>
      </c>
      <c r="N138" s="59">
        <v>57</v>
      </c>
      <c r="O138" s="59"/>
      <c r="P138" s="59"/>
    </row>
    <row r="139" spans="1:16" s="50" customFormat="1" ht="11.25" x14ac:dyDescent="0.2">
      <c r="A139" s="57" t="s">
        <v>40</v>
      </c>
      <c r="B139" s="58" t="s">
        <v>60</v>
      </c>
      <c r="C139" s="59">
        <v>91494</v>
      </c>
      <c r="D139" s="59">
        <v>71866</v>
      </c>
      <c r="E139" s="59">
        <v>24139</v>
      </c>
      <c r="F139" s="59">
        <v>5538</v>
      </c>
      <c r="G139" s="59">
        <v>2222</v>
      </c>
      <c r="H139" s="59">
        <v>981</v>
      </c>
      <c r="I139" s="59">
        <v>37419</v>
      </c>
      <c r="J139" s="59">
        <v>968</v>
      </c>
      <c r="K139" s="59">
        <v>913</v>
      </c>
      <c r="L139" s="59">
        <v>690</v>
      </c>
      <c r="M139" s="59">
        <v>19593</v>
      </c>
      <c r="N139" s="59">
        <v>35</v>
      </c>
      <c r="O139" s="59"/>
      <c r="P139" s="59"/>
    </row>
    <row r="140" spans="1:16" s="50" customFormat="1" ht="11.25" x14ac:dyDescent="0.2">
      <c r="A140" s="57" t="s">
        <v>40</v>
      </c>
      <c r="B140" s="58" t="s">
        <v>61</v>
      </c>
      <c r="C140" s="59">
        <v>60354</v>
      </c>
      <c r="D140" s="59">
        <v>46779</v>
      </c>
      <c r="E140" s="59">
        <v>15797</v>
      </c>
      <c r="F140" s="59">
        <v>3619</v>
      </c>
      <c r="G140" s="59">
        <v>1678</v>
      </c>
      <c r="H140" s="59">
        <v>594</v>
      </c>
      <c r="I140" s="59">
        <v>23886</v>
      </c>
      <c r="J140" s="59">
        <v>689</v>
      </c>
      <c r="K140" s="59">
        <v>680</v>
      </c>
      <c r="L140" s="59">
        <v>525</v>
      </c>
      <c r="M140" s="59">
        <v>13554</v>
      </c>
      <c r="N140" s="59">
        <v>21</v>
      </c>
      <c r="O140" s="59"/>
      <c r="P140" s="59"/>
    </row>
    <row r="141" spans="1:16" s="50" customFormat="1" ht="11.25" x14ac:dyDescent="0.2">
      <c r="A141" s="57" t="s">
        <v>40</v>
      </c>
      <c r="B141" s="57" t="s">
        <v>62</v>
      </c>
      <c r="C141" s="59">
        <v>57957</v>
      </c>
      <c r="D141" s="59">
        <v>43360</v>
      </c>
      <c r="E141" s="59">
        <v>13252</v>
      </c>
      <c r="F141" s="59">
        <v>3384</v>
      </c>
      <c r="G141" s="59">
        <v>1423</v>
      </c>
      <c r="H141" s="59">
        <v>529</v>
      </c>
      <c r="I141" s="59">
        <v>23646</v>
      </c>
      <c r="J141" s="59">
        <v>622</v>
      </c>
      <c r="K141" s="59">
        <v>658</v>
      </c>
      <c r="L141" s="59">
        <v>488</v>
      </c>
      <c r="M141" s="59">
        <v>14570</v>
      </c>
      <c r="N141" s="59">
        <v>27</v>
      </c>
      <c r="O141" s="59"/>
      <c r="P141" s="59"/>
    </row>
    <row r="142" spans="1:16" s="50" customFormat="1" ht="11.25" x14ac:dyDescent="0.2">
      <c r="A142" s="57" t="s">
        <v>63</v>
      </c>
      <c r="B142" s="57" t="s">
        <v>16</v>
      </c>
      <c r="C142" s="59">
        <v>2368467</v>
      </c>
      <c r="D142" s="59">
        <v>1873160</v>
      </c>
      <c r="E142" s="59">
        <v>1121262</v>
      </c>
      <c r="F142" s="59">
        <v>92561</v>
      </c>
      <c r="G142" s="59">
        <v>4022</v>
      </c>
      <c r="H142" s="59">
        <v>7753</v>
      </c>
      <c r="I142" s="59">
        <v>587007</v>
      </c>
      <c r="J142" s="59">
        <v>9255</v>
      </c>
      <c r="K142" s="59">
        <v>87908</v>
      </c>
      <c r="L142" s="59">
        <v>9582</v>
      </c>
      <c r="M142" s="59">
        <v>486467</v>
      </c>
      <c r="N142" s="59">
        <v>8840</v>
      </c>
      <c r="O142" s="60">
        <f>(D143+D144+D145+D146+D147)/(C143+C144+C145+C146+C147)*100</f>
        <v>85.14354861968863</v>
      </c>
      <c r="P142" s="59">
        <f>_xlfn.RANK.EQ(O142,O$16:O$202)</f>
        <v>14</v>
      </c>
    </row>
    <row r="143" spans="1:16" s="50" customFormat="1" ht="11.25" x14ac:dyDescent="0.2">
      <c r="A143" s="57" t="s">
        <v>63</v>
      </c>
      <c r="B143" s="58" t="s">
        <v>58</v>
      </c>
      <c r="C143" s="59">
        <v>57833</v>
      </c>
      <c r="D143" s="59">
        <v>48890</v>
      </c>
      <c r="E143" s="59">
        <v>29770</v>
      </c>
      <c r="F143" s="59">
        <v>5401</v>
      </c>
      <c r="G143" s="59">
        <v>227</v>
      </c>
      <c r="H143" s="59">
        <v>454</v>
      </c>
      <c r="I143" s="59">
        <v>12488</v>
      </c>
      <c r="J143" s="59">
        <v>242</v>
      </c>
      <c r="K143" s="59">
        <v>1354</v>
      </c>
      <c r="L143" s="59">
        <v>213</v>
      </c>
      <c r="M143" s="59">
        <v>8915</v>
      </c>
      <c r="N143" s="59">
        <v>28</v>
      </c>
      <c r="O143" s="59"/>
      <c r="P143" s="59"/>
    </row>
    <row r="144" spans="1:16" s="50" customFormat="1" ht="11.25" x14ac:dyDescent="0.2">
      <c r="A144" s="57" t="s">
        <v>63</v>
      </c>
      <c r="B144" s="58" t="s">
        <v>59</v>
      </c>
      <c r="C144" s="59">
        <v>40979</v>
      </c>
      <c r="D144" s="59">
        <v>35393</v>
      </c>
      <c r="E144" s="59">
        <v>20647</v>
      </c>
      <c r="F144" s="59">
        <v>4207</v>
      </c>
      <c r="G144" s="59">
        <v>189</v>
      </c>
      <c r="H144" s="59">
        <v>312</v>
      </c>
      <c r="I144" s="59">
        <v>9672</v>
      </c>
      <c r="J144" s="59">
        <v>175</v>
      </c>
      <c r="K144" s="59">
        <v>882</v>
      </c>
      <c r="L144" s="59">
        <v>194</v>
      </c>
      <c r="M144" s="59">
        <v>5563</v>
      </c>
      <c r="N144" s="59">
        <v>23</v>
      </c>
      <c r="O144" s="59"/>
      <c r="P144" s="59"/>
    </row>
    <row r="145" spans="1:16" s="50" customFormat="1" ht="11.25" x14ac:dyDescent="0.2">
      <c r="A145" s="57" t="s">
        <v>63</v>
      </c>
      <c r="B145" s="58" t="s">
        <v>60</v>
      </c>
      <c r="C145" s="59">
        <v>27417</v>
      </c>
      <c r="D145" s="59">
        <v>23539</v>
      </c>
      <c r="E145" s="59">
        <v>12919</v>
      </c>
      <c r="F145" s="59">
        <v>2635</v>
      </c>
      <c r="G145" s="59">
        <v>90</v>
      </c>
      <c r="H145" s="59">
        <v>203</v>
      </c>
      <c r="I145" s="59">
        <v>7507</v>
      </c>
      <c r="J145" s="59">
        <v>101</v>
      </c>
      <c r="K145" s="59">
        <v>529</v>
      </c>
      <c r="L145" s="59">
        <v>101</v>
      </c>
      <c r="M145" s="59">
        <v>3861</v>
      </c>
      <c r="N145" s="59">
        <v>17</v>
      </c>
      <c r="O145" s="59"/>
      <c r="P145" s="59"/>
    </row>
    <row r="146" spans="1:16" s="50" customFormat="1" ht="11.25" x14ac:dyDescent="0.2">
      <c r="A146" s="57" t="s">
        <v>63</v>
      </c>
      <c r="B146" s="58" t="s">
        <v>61</v>
      </c>
      <c r="C146" s="59">
        <v>17321</v>
      </c>
      <c r="D146" s="59">
        <v>14742</v>
      </c>
      <c r="E146" s="59">
        <v>7739</v>
      </c>
      <c r="F146" s="59">
        <v>1633</v>
      </c>
      <c r="G146" s="59">
        <v>62</v>
      </c>
      <c r="H146" s="59">
        <v>152</v>
      </c>
      <c r="I146" s="59">
        <v>4998</v>
      </c>
      <c r="J146" s="59">
        <v>82</v>
      </c>
      <c r="K146" s="59">
        <v>328</v>
      </c>
      <c r="L146" s="59">
        <v>69</v>
      </c>
      <c r="M146" s="59">
        <v>2569</v>
      </c>
      <c r="N146" s="59">
        <v>10</v>
      </c>
      <c r="O146" s="59"/>
      <c r="P146" s="59"/>
    </row>
    <row r="147" spans="1:16" s="50" customFormat="1" ht="11.25" x14ac:dyDescent="0.2">
      <c r="A147" s="57" t="s">
        <v>63</v>
      </c>
      <c r="B147" s="57" t="s">
        <v>62</v>
      </c>
      <c r="C147" s="59">
        <v>15943</v>
      </c>
      <c r="D147" s="59">
        <v>13234</v>
      </c>
      <c r="E147" s="59">
        <v>6170</v>
      </c>
      <c r="F147" s="59">
        <v>1403</v>
      </c>
      <c r="G147" s="59">
        <v>73</v>
      </c>
      <c r="H147" s="59">
        <v>123</v>
      </c>
      <c r="I147" s="59">
        <v>5276</v>
      </c>
      <c r="J147" s="59">
        <v>75</v>
      </c>
      <c r="K147" s="59">
        <v>309</v>
      </c>
      <c r="L147" s="59">
        <v>64</v>
      </c>
      <c r="M147" s="59">
        <v>2701</v>
      </c>
      <c r="N147" s="59">
        <v>8</v>
      </c>
      <c r="O147" s="59"/>
      <c r="P147" s="59"/>
    </row>
    <row r="148" spans="1:16" s="50" customFormat="1" ht="11.25" x14ac:dyDescent="0.2">
      <c r="A148" s="57" t="s">
        <v>42</v>
      </c>
      <c r="B148" s="57" t="s">
        <v>16</v>
      </c>
      <c r="C148" s="59">
        <v>1857985</v>
      </c>
      <c r="D148" s="59">
        <v>1365328</v>
      </c>
      <c r="E148" s="59">
        <v>827522</v>
      </c>
      <c r="F148" s="59">
        <v>106142</v>
      </c>
      <c r="G148" s="59">
        <v>6087</v>
      </c>
      <c r="H148" s="59">
        <v>10764</v>
      </c>
      <c r="I148" s="59">
        <v>383986</v>
      </c>
      <c r="J148" s="59">
        <v>7433</v>
      </c>
      <c r="K148" s="59">
        <v>33527</v>
      </c>
      <c r="L148" s="59">
        <v>8445</v>
      </c>
      <c r="M148" s="59">
        <v>468580</v>
      </c>
      <c r="N148" s="59">
        <v>24077</v>
      </c>
      <c r="O148" s="60">
        <f>(D149+D150+D151+D152+D153)/(C149+C150+C151+C152+C153)*100</f>
        <v>81.177276675924688</v>
      </c>
      <c r="P148" s="59">
        <f>_xlfn.RANK.EQ(O148,O$16:O$202)</f>
        <v>20</v>
      </c>
    </row>
    <row r="149" spans="1:16" s="50" customFormat="1" ht="11.25" x14ac:dyDescent="0.2">
      <c r="A149" s="57" t="s">
        <v>42</v>
      </c>
      <c r="B149" s="58" t="s">
        <v>58</v>
      </c>
      <c r="C149" s="59">
        <v>34204</v>
      </c>
      <c r="D149" s="59">
        <v>27243</v>
      </c>
      <c r="E149" s="59">
        <v>15055</v>
      </c>
      <c r="F149" s="59">
        <v>4026</v>
      </c>
      <c r="G149" s="59">
        <v>189</v>
      </c>
      <c r="H149" s="59">
        <v>289</v>
      </c>
      <c r="I149" s="59">
        <v>7139</v>
      </c>
      <c r="J149" s="59">
        <v>158</v>
      </c>
      <c r="K149" s="59">
        <v>776</v>
      </c>
      <c r="L149" s="59">
        <v>144</v>
      </c>
      <c r="M149" s="59">
        <v>6915</v>
      </c>
      <c r="N149" s="59">
        <v>46</v>
      </c>
      <c r="O149" s="59"/>
      <c r="P149" s="59"/>
    </row>
    <row r="150" spans="1:16" s="50" customFormat="1" ht="11.25" x14ac:dyDescent="0.2">
      <c r="A150" s="57" t="s">
        <v>42</v>
      </c>
      <c r="B150" s="58" t="s">
        <v>59</v>
      </c>
      <c r="C150" s="59">
        <v>21678</v>
      </c>
      <c r="D150" s="59">
        <v>17833</v>
      </c>
      <c r="E150" s="59">
        <v>9624</v>
      </c>
      <c r="F150" s="59">
        <v>2763</v>
      </c>
      <c r="G150" s="59">
        <v>134</v>
      </c>
      <c r="H150" s="59">
        <v>275</v>
      </c>
      <c r="I150" s="59">
        <v>4709</v>
      </c>
      <c r="J150" s="59">
        <v>121</v>
      </c>
      <c r="K150" s="59">
        <v>453</v>
      </c>
      <c r="L150" s="59">
        <v>110</v>
      </c>
      <c r="M150" s="59">
        <v>3824</v>
      </c>
      <c r="N150" s="59">
        <v>21</v>
      </c>
      <c r="O150" s="59"/>
      <c r="P150" s="59"/>
    </row>
    <row r="151" spans="1:16" s="50" customFormat="1" ht="11.25" x14ac:dyDescent="0.2">
      <c r="A151" s="57" t="s">
        <v>42</v>
      </c>
      <c r="B151" s="58" t="s">
        <v>60</v>
      </c>
      <c r="C151" s="59">
        <v>12688</v>
      </c>
      <c r="D151" s="59">
        <v>10499</v>
      </c>
      <c r="E151" s="59">
        <v>5490</v>
      </c>
      <c r="F151" s="59">
        <v>1543</v>
      </c>
      <c r="G151" s="59">
        <v>73</v>
      </c>
      <c r="H151" s="59">
        <v>196</v>
      </c>
      <c r="I151" s="59">
        <v>3033</v>
      </c>
      <c r="J151" s="59">
        <v>64</v>
      </c>
      <c r="K151" s="59">
        <v>264</v>
      </c>
      <c r="L151" s="59">
        <v>69</v>
      </c>
      <c r="M151" s="59">
        <v>2175</v>
      </c>
      <c r="N151" s="59">
        <v>14</v>
      </c>
      <c r="O151" s="59"/>
      <c r="P151" s="59"/>
    </row>
    <row r="152" spans="1:16" s="50" customFormat="1" ht="11.25" x14ac:dyDescent="0.2">
      <c r="A152" s="57" t="s">
        <v>42</v>
      </c>
      <c r="B152" s="58" t="s">
        <v>61</v>
      </c>
      <c r="C152" s="59">
        <v>7421</v>
      </c>
      <c r="D152" s="59">
        <v>6150</v>
      </c>
      <c r="E152" s="59">
        <v>3160</v>
      </c>
      <c r="F152" s="59">
        <v>938</v>
      </c>
      <c r="G152" s="59">
        <v>52</v>
      </c>
      <c r="H152" s="59">
        <v>88</v>
      </c>
      <c r="I152" s="59">
        <v>1804</v>
      </c>
      <c r="J152" s="59">
        <v>54</v>
      </c>
      <c r="K152" s="59">
        <v>144</v>
      </c>
      <c r="L152" s="59">
        <v>27</v>
      </c>
      <c r="M152" s="59">
        <v>1263</v>
      </c>
      <c r="N152" s="59">
        <v>8</v>
      </c>
      <c r="O152" s="59"/>
      <c r="P152" s="59"/>
    </row>
    <row r="153" spans="1:16" s="50" customFormat="1" ht="11.25" x14ac:dyDescent="0.2">
      <c r="A153" s="57" t="s">
        <v>42</v>
      </c>
      <c r="B153" s="57" t="s">
        <v>62</v>
      </c>
      <c r="C153" s="59">
        <v>5740</v>
      </c>
      <c r="D153" s="59">
        <v>4622</v>
      </c>
      <c r="E153" s="59">
        <v>2172</v>
      </c>
      <c r="F153" s="59">
        <v>727</v>
      </c>
      <c r="G153" s="59">
        <v>38</v>
      </c>
      <c r="H153" s="59">
        <v>72</v>
      </c>
      <c r="I153" s="59">
        <v>1551</v>
      </c>
      <c r="J153" s="59">
        <v>37</v>
      </c>
      <c r="K153" s="59">
        <v>99</v>
      </c>
      <c r="L153" s="59">
        <v>28</v>
      </c>
      <c r="M153" s="59">
        <v>1104</v>
      </c>
      <c r="N153" s="59">
        <v>14</v>
      </c>
      <c r="O153" s="59"/>
      <c r="P153" s="59"/>
    </row>
    <row r="154" spans="1:16" s="50" customFormat="1" ht="11.25" x14ac:dyDescent="0.2">
      <c r="A154" s="57" t="s">
        <v>43</v>
      </c>
      <c r="B154" s="57" t="s">
        <v>16</v>
      </c>
      <c r="C154" s="59">
        <v>2822255</v>
      </c>
      <c r="D154" s="59">
        <v>2327452</v>
      </c>
      <c r="E154" s="59">
        <v>1116471</v>
      </c>
      <c r="F154" s="59">
        <v>163446</v>
      </c>
      <c r="G154" s="59">
        <v>6235</v>
      </c>
      <c r="H154" s="59">
        <v>8967</v>
      </c>
      <c r="I154" s="59">
        <v>961896</v>
      </c>
      <c r="J154" s="59">
        <v>43932</v>
      </c>
      <c r="K154" s="59">
        <v>64964</v>
      </c>
      <c r="L154" s="59">
        <v>10662</v>
      </c>
      <c r="M154" s="59">
        <v>490284</v>
      </c>
      <c r="N154" s="59">
        <v>4519</v>
      </c>
      <c r="O154" s="60">
        <f>(D155+D156+D157+D158+D159)/(C155+C156+C157+C158+C159)*100</f>
        <v>86.44492920256414</v>
      </c>
      <c r="P154" s="59">
        <f>_xlfn.RANK.EQ(O154,O$16:O$202)</f>
        <v>11</v>
      </c>
    </row>
    <row r="155" spans="1:16" s="50" customFormat="1" ht="11.25" x14ac:dyDescent="0.2">
      <c r="A155" s="57" t="s">
        <v>43</v>
      </c>
      <c r="B155" s="58" t="s">
        <v>58</v>
      </c>
      <c r="C155" s="59">
        <v>82236</v>
      </c>
      <c r="D155" s="59">
        <v>70925</v>
      </c>
      <c r="E155" s="59">
        <v>32289</v>
      </c>
      <c r="F155" s="59">
        <v>8876</v>
      </c>
      <c r="G155" s="59">
        <v>306</v>
      </c>
      <c r="H155" s="59">
        <v>440</v>
      </c>
      <c r="I155" s="59">
        <v>27439</v>
      </c>
      <c r="J155" s="59">
        <v>1490</v>
      </c>
      <c r="K155" s="59">
        <v>1411</v>
      </c>
      <c r="L155" s="59">
        <v>287</v>
      </c>
      <c r="M155" s="59">
        <v>11254</v>
      </c>
      <c r="N155" s="59">
        <v>57</v>
      </c>
      <c r="O155" s="59"/>
      <c r="P155" s="59"/>
    </row>
    <row r="156" spans="1:16" s="50" customFormat="1" ht="11.25" x14ac:dyDescent="0.2">
      <c r="A156" s="57" t="s">
        <v>43</v>
      </c>
      <c r="B156" s="58" t="s">
        <v>59</v>
      </c>
      <c r="C156" s="59">
        <v>63157</v>
      </c>
      <c r="D156" s="59">
        <v>55155</v>
      </c>
      <c r="E156" s="59">
        <v>24702</v>
      </c>
      <c r="F156" s="59">
        <v>6149</v>
      </c>
      <c r="G156" s="59">
        <v>222</v>
      </c>
      <c r="H156" s="59">
        <v>438</v>
      </c>
      <c r="I156" s="59">
        <v>22543</v>
      </c>
      <c r="J156" s="59">
        <v>1222</v>
      </c>
      <c r="K156" s="59">
        <v>954</v>
      </c>
      <c r="L156" s="59">
        <v>215</v>
      </c>
      <c r="M156" s="59">
        <v>7977</v>
      </c>
      <c r="N156" s="59">
        <v>25</v>
      </c>
      <c r="O156" s="59"/>
      <c r="P156" s="59"/>
    </row>
    <row r="157" spans="1:16" s="50" customFormat="1" ht="11.25" x14ac:dyDescent="0.2">
      <c r="A157" s="57" t="s">
        <v>43</v>
      </c>
      <c r="B157" s="58" t="s">
        <v>60</v>
      </c>
      <c r="C157" s="59">
        <v>45985</v>
      </c>
      <c r="D157" s="59">
        <v>40033</v>
      </c>
      <c r="E157" s="59">
        <v>16756</v>
      </c>
      <c r="F157" s="59">
        <v>4270</v>
      </c>
      <c r="G157" s="59">
        <v>139</v>
      </c>
      <c r="H157" s="59">
        <v>380</v>
      </c>
      <c r="I157" s="59">
        <v>17656</v>
      </c>
      <c r="J157" s="59">
        <v>978</v>
      </c>
      <c r="K157" s="59">
        <v>609</v>
      </c>
      <c r="L157" s="59">
        <v>194</v>
      </c>
      <c r="M157" s="59">
        <v>5920</v>
      </c>
      <c r="N157" s="59">
        <v>32</v>
      </c>
      <c r="O157" s="59"/>
      <c r="P157" s="59"/>
    </row>
    <row r="158" spans="1:16" s="50" customFormat="1" ht="11.25" x14ac:dyDescent="0.2">
      <c r="A158" s="57" t="s">
        <v>43</v>
      </c>
      <c r="B158" s="58" t="s">
        <v>61</v>
      </c>
      <c r="C158" s="59">
        <v>32252</v>
      </c>
      <c r="D158" s="59">
        <v>27762</v>
      </c>
      <c r="E158" s="59">
        <v>11144</v>
      </c>
      <c r="F158" s="59">
        <v>2951</v>
      </c>
      <c r="G158" s="59">
        <v>108</v>
      </c>
      <c r="H158" s="59">
        <v>298</v>
      </c>
      <c r="I158" s="59">
        <v>12578</v>
      </c>
      <c r="J158" s="59">
        <v>759</v>
      </c>
      <c r="K158" s="59">
        <v>461</v>
      </c>
      <c r="L158" s="59">
        <v>132</v>
      </c>
      <c r="M158" s="59">
        <v>4467</v>
      </c>
      <c r="N158" s="59">
        <v>23</v>
      </c>
      <c r="O158" s="59"/>
      <c r="P158" s="59"/>
    </row>
    <row r="159" spans="1:16" s="50" customFormat="1" ht="11.25" x14ac:dyDescent="0.2">
      <c r="A159" s="57" t="s">
        <v>43</v>
      </c>
      <c r="B159" s="57" t="s">
        <v>62</v>
      </c>
      <c r="C159" s="59">
        <v>30334</v>
      </c>
      <c r="D159" s="59">
        <v>25664</v>
      </c>
      <c r="E159" s="59">
        <v>9538</v>
      </c>
      <c r="F159" s="59">
        <v>2859</v>
      </c>
      <c r="G159" s="59">
        <v>112</v>
      </c>
      <c r="H159" s="59">
        <v>249</v>
      </c>
      <c r="I159" s="59">
        <v>12189</v>
      </c>
      <c r="J159" s="59">
        <v>717</v>
      </c>
      <c r="K159" s="59">
        <v>456</v>
      </c>
      <c r="L159" s="59">
        <v>149</v>
      </c>
      <c r="M159" s="59">
        <v>4652</v>
      </c>
      <c r="N159" s="59">
        <v>18</v>
      </c>
      <c r="O159" s="59"/>
      <c r="P159" s="59"/>
    </row>
    <row r="160" spans="1:16" s="50" customFormat="1" ht="11.25" x14ac:dyDescent="0.2">
      <c r="A160" s="61" t="s">
        <v>44</v>
      </c>
      <c r="B160" s="61" t="s">
        <v>16</v>
      </c>
      <c r="C160" s="62">
        <v>3026943</v>
      </c>
      <c r="D160" s="62">
        <v>2447515</v>
      </c>
      <c r="E160" s="62">
        <v>1516933</v>
      </c>
      <c r="F160" s="62">
        <v>252973</v>
      </c>
      <c r="G160" s="62">
        <v>12432</v>
      </c>
      <c r="H160" s="62">
        <v>17561</v>
      </c>
      <c r="I160" s="62">
        <v>629386</v>
      </c>
      <c r="J160" s="62">
        <v>18879</v>
      </c>
      <c r="K160" s="62">
        <v>41489</v>
      </c>
      <c r="L160" s="62">
        <v>19365</v>
      </c>
      <c r="M160" s="62">
        <v>575115</v>
      </c>
      <c r="N160" s="62">
        <v>4313</v>
      </c>
      <c r="O160" s="63">
        <f>(D161+D162+D163+D164+D165)/(C161+C162+C163+C164+C165)*100</f>
        <v>90.031160727849397</v>
      </c>
      <c r="P160" s="62">
        <f>_xlfn.RANK.EQ(O160,O$16:O$202)</f>
        <v>4</v>
      </c>
    </row>
    <row r="161" spans="1:16" s="50" customFormat="1" ht="11.25" x14ac:dyDescent="0.2">
      <c r="A161" s="57" t="s">
        <v>44</v>
      </c>
      <c r="B161" s="58" t="s">
        <v>58</v>
      </c>
      <c r="C161" s="59">
        <v>95056</v>
      </c>
      <c r="D161" s="59">
        <v>84996</v>
      </c>
      <c r="E161" s="59">
        <v>56834</v>
      </c>
      <c r="F161" s="59">
        <v>12913</v>
      </c>
      <c r="G161" s="59">
        <v>573</v>
      </c>
      <c r="H161" s="59">
        <v>522</v>
      </c>
      <c r="I161" s="59">
        <v>15126</v>
      </c>
      <c r="J161" s="59">
        <v>567</v>
      </c>
      <c r="K161" s="59">
        <v>1017</v>
      </c>
      <c r="L161" s="59">
        <v>488</v>
      </c>
      <c r="M161" s="59">
        <v>10013</v>
      </c>
      <c r="N161" s="59">
        <v>47</v>
      </c>
      <c r="O161" s="59"/>
      <c r="P161" s="59"/>
    </row>
    <row r="162" spans="1:16" s="50" customFormat="1" ht="11.25" x14ac:dyDescent="0.2">
      <c r="A162" s="57" t="s">
        <v>44</v>
      </c>
      <c r="B162" s="58" t="s">
        <v>59</v>
      </c>
      <c r="C162" s="59">
        <v>70677</v>
      </c>
      <c r="D162" s="59">
        <v>63993</v>
      </c>
      <c r="E162" s="59">
        <v>42611</v>
      </c>
      <c r="F162" s="59">
        <v>9552</v>
      </c>
      <c r="G162" s="59">
        <v>407</v>
      </c>
      <c r="H162" s="59">
        <v>375</v>
      </c>
      <c r="I162" s="59">
        <v>11693</v>
      </c>
      <c r="J162" s="59">
        <v>479</v>
      </c>
      <c r="K162" s="59">
        <v>817</v>
      </c>
      <c r="L162" s="59">
        <v>355</v>
      </c>
      <c r="M162" s="59">
        <v>6670</v>
      </c>
      <c r="N162" s="59">
        <v>14</v>
      </c>
      <c r="O162" s="59"/>
      <c r="P162" s="59"/>
    </row>
    <row r="163" spans="1:16" s="50" customFormat="1" ht="11.25" x14ac:dyDescent="0.2">
      <c r="A163" s="57" t="s">
        <v>44</v>
      </c>
      <c r="B163" s="58" t="s">
        <v>60</v>
      </c>
      <c r="C163" s="59">
        <v>49051</v>
      </c>
      <c r="D163" s="59">
        <v>44538</v>
      </c>
      <c r="E163" s="59">
        <v>29463</v>
      </c>
      <c r="F163" s="59">
        <v>6676</v>
      </c>
      <c r="G163" s="59">
        <v>260</v>
      </c>
      <c r="H163" s="59">
        <v>270</v>
      </c>
      <c r="I163" s="59">
        <v>8490</v>
      </c>
      <c r="J163" s="59">
        <v>316</v>
      </c>
      <c r="K163" s="59">
        <v>463</v>
      </c>
      <c r="L163" s="59">
        <v>240</v>
      </c>
      <c r="M163" s="59">
        <v>4493</v>
      </c>
      <c r="N163" s="59">
        <v>20</v>
      </c>
      <c r="O163" s="59"/>
      <c r="P163" s="59"/>
    </row>
    <row r="164" spans="1:16" s="50" customFormat="1" ht="11.25" x14ac:dyDescent="0.2">
      <c r="A164" s="57" t="s">
        <v>44</v>
      </c>
      <c r="B164" s="58" t="s">
        <v>61</v>
      </c>
      <c r="C164" s="59">
        <v>30957</v>
      </c>
      <c r="D164" s="59">
        <v>27937</v>
      </c>
      <c r="E164" s="59">
        <v>18354</v>
      </c>
      <c r="F164" s="59">
        <v>4420</v>
      </c>
      <c r="G164" s="59">
        <v>200</v>
      </c>
      <c r="H164" s="59">
        <v>176</v>
      </c>
      <c r="I164" s="59">
        <v>5220</v>
      </c>
      <c r="J164" s="59">
        <v>201</v>
      </c>
      <c r="K164" s="59">
        <v>297</v>
      </c>
      <c r="L164" s="59">
        <v>158</v>
      </c>
      <c r="M164" s="59">
        <v>3008</v>
      </c>
      <c r="N164" s="59">
        <v>12</v>
      </c>
      <c r="O164" s="59"/>
      <c r="P164" s="59"/>
    </row>
    <row r="165" spans="1:16" s="50" customFormat="1" ht="11.25" x14ac:dyDescent="0.2">
      <c r="A165" s="57" t="s">
        <v>44</v>
      </c>
      <c r="B165" s="57" t="s">
        <v>62</v>
      </c>
      <c r="C165" s="59">
        <v>24150</v>
      </c>
      <c r="D165" s="59">
        <v>21522</v>
      </c>
      <c r="E165" s="59">
        <v>13344</v>
      </c>
      <c r="F165" s="59">
        <v>3824</v>
      </c>
      <c r="G165" s="59">
        <v>180</v>
      </c>
      <c r="H165" s="59">
        <v>129</v>
      </c>
      <c r="I165" s="59">
        <v>4395</v>
      </c>
      <c r="J165" s="59">
        <v>158</v>
      </c>
      <c r="K165" s="59">
        <v>279</v>
      </c>
      <c r="L165" s="59">
        <v>131</v>
      </c>
      <c r="M165" s="59">
        <v>2621</v>
      </c>
      <c r="N165" s="59">
        <v>7</v>
      </c>
      <c r="O165" s="59"/>
      <c r="P165" s="59"/>
    </row>
    <row r="166" spans="1:16" s="50" customFormat="1" ht="11.25" x14ac:dyDescent="0.2">
      <c r="A166" s="57" t="s">
        <v>45</v>
      </c>
      <c r="B166" s="57" t="s">
        <v>16</v>
      </c>
      <c r="C166" s="59">
        <v>2944840</v>
      </c>
      <c r="D166" s="59">
        <v>2391479</v>
      </c>
      <c r="E166" s="59">
        <v>1579466</v>
      </c>
      <c r="F166" s="59">
        <v>154084</v>
      </c>
      <c r="G166" s="59">
        <v>129718</v>
      </c>
      <c r="H166" s="59">
        <v>14380</v>
      </c>
      <c r="I166" s="59">
        <v>465170</v>
      </c>
      <c r="J166" s="59">
        <v>10138</v>
      </c>
      <c r="K166" s="59">
        <v>81309</v>
      </c>
      <c r="L166" s="59">
        <v>18961</v>
      </c>
      <c r="M166" s="59">
        <v>547727</v>
      </c>
      <c r="N166" s="59">
        <v>5634</v>
      </c>
      <c r="O166" s="60">
        <f>(D167+D168+D169+D170+D171)/(C167+C168+C169+C170+C171)*100</f>
        <v>88.956550014569189</v>
      </c>
      <c r="P166" s="59">
        <f>_xlfn.RANK.EQ(O166,O$16:O$202)</f>
        <v>7</v>
      </c>
    </row>
    <row r="167" spans="1:16" s="50" customFormat="1" ht="11.25" x14ac:dyDescent="0.2">
      <c r="A167" s="57" t="s">
        <v>45</v>
      </c>
      <c r="B167" s="58" t="s">
        <v>58</v>
      </c>
      <c r="C167" s="59">
        <v>87708</v>
      </c>
      <c r="D167" s="59">
        <v>77236</v>
      </c>
      <c r="E167" s="59">
        <v>52494</v>
      </c>
      <c r="F167" s="59">
        <v>8316</v>
      </c>
      <c r="G167" s="59">
        <v>4747</v>
      </c>
      <c r="H167" s="59">
        <v>350</v>
      </c>
      <c r="I167" s="59">
        <v>10835</v>
      </c>
      <c r="J167" s="59">
        <v>227</v>
      </c>
      <c r="K167" s="59">
        <v>1897</v>
      </c>
      <c r="L167" s="59">
        <v>558</v>
      </c>
      <c r="M167" s="59">
        <v>10420</v>
      </c>
      <c r="N167" s="59">
        <v>52</v>
      </c>
      <c r="O167" s="59"/>
      <c r="P167" s="59"/>
    </row>
    <row r="168" spans="1:16" s="50" customFormat="1" ht="11.25" x14ac:dyDescent="0.2">
      <c r="A168" s="57" t="s">
        <v>45</v>
      </c>
      <c r="B168" s="58" t="s">
        <v>59</v>
      </c>
      <c r="C168" s="59">
        <v>61882</v>
      </c>
      <c r="D168" s="59">
        <v>55278</v>
      </c>
      <c r="E168" s="59">
        <v>37657</v>
      </c>
      <c r="F168" s="59">
        <v>5760</v>
      </c>
      <c r="G168" s="59">
        <v>3480</v>
      </c>
      <c r="H168" s="59">
        <v>232</v>
      </c>
      <c r="I168" s="59">
        <v>7936</v>
      </c>
      <c r="J168" s="59">
        <v>187</v>
      </c>
      <c r="K168" s="59">
        <v>1236</v>
      </c>
      <c r="L168" s="59">
        <v>431</v>
      </c>
      <c r="M168" s="59">
        <v>6567</v>
      </c>
      <c r="N168" s="59">
        <v>37</v>
      </c>
      <c r="O168" s="59"/>
      <c r="P168" s="59"/>
    </row>
    <row r="169" spans="1:16" s="50" customFormat="1" ht="11.25" x14ac:dyDescent="0.2">
      <c r="A169" s="57" t="s">
        <v>45</v>
      </c>
      <c r="B169" s="58" t="s">
        <v>60</v>
      </c>
      <c r="C169" s="59">
        <v>41519</v>
      </c>
      <c r="D169" s="59">
        <v>37319</v>
      </c>
      <c r="E169" s="59">
        <v>25164</v>
      </c>
      <c r="F169" s="59">
        <v>3660</v>
      </c>
      <c r="G169" s="59">
        <v>2687</v>
      </c>
      <c r="H169" s="59">
        <v>155</v>
      </c>
      <c r="I169" s="59">
        <v>5432</v>
      </c>
      <c r="J169" s="59">
        <v>136</v>
      </c>
      <c r="K169" s="59">
        <v>883</v>
      </c>
      <c r="L169" s="59">
        <v>307</v>
      </c>
      <c r="M169" s="59">
        <v>4178</v>
      </c>
      <c r="N169" s="59">
        <v>22</v>
      </c>
      <c r="O169" s="59"/>
      <c r="P169" s="59"/>
    </row>
    <row r="170" spans="1:16" s="50" customFormat="1" ht="11.25" x14ac:dyDescent="0.2">
      <c r="A170" s="57" t="s">
        <v>45</v>
      </c>
      <c r="B170" s="58" t="s">
        <v>61</v>
      </c>
      <c r="C170" s="59">
        <v>26144</v>
      </c>
      <c r="D170" s="59">
        <v>23499</v>
      </c>
      <c r="E170" s="59">
        <v>16030</v>
      </c>
      <c r="F170" s="59">
        <v>2289</v>
      </c>
      <c r="G170" s="59">
        <v>1626</v>
      </c>
      <c r="H170" s="59">
        <v>87</v>
      </c>
      <c r="I170" s="59">
        <v>3327</v>
      </c>
      <c r="J170" s="59">
        <v>74</v>
      </c>
      <c r="K170" s="59">
        <v>534</v>
      </c>
      <c r="L170" s="59">
        <v>191</v>
      </c>
      <c r="M170" s="59">
        <v>2633</v>
      </c>
      <c r="N170" s="59">
        <v>12</v>
      </c>
      <c r="O170" s="59"/>
      <c r="P170" s="59"/>
    </row>
    <row r="171" spans="1:16" s="50" customFormat="1" ht="11.25" x14ac:dyDescent="0.2">
      <c r="A171" s="57" t="s">
        <v>45</v>
      </c>
      <c r="B171" s="57" t="s">
        <v>62</v>
      </c>
      <c r="C171" s="59">
        <v>19548</v>
      </c>
      <c r="D171" s="59">
        <v>17318</v>
      </c>
      <c r="E171" s="59">
        <v>11481</v>
      </c>
      <c r="F171" s="59">
        <v>1857</v>
      </c>
      <c r="G171" s="59">
        <v>1205</v>
      </c>
      <c r="H171" s="59">
        <v>79</v>
      </c>
      <c r="I171" s="59">
        <v>2552</v>
      </c>
      <c r="J171" s="59">
        <v>76</v>
      </c>
      <c r="K171" s="59">
        <v>439</v>
      </c>
      <c r="L171" s="59">
        <v>141</v>
      </c>
      <c r="M171" s="59">
        <v>2216</v>
      </c>
      <c r="N171" s="59">
        <v>14</v>
      </c>
      <c r="O171" s="59"/>
      <c r="P171" s="59"/>
    </row>
    <row r="172" spans="1:16" s="50" customFormat="1" ht="11.25" x14ac:dyDescent="0.2">
      <c r="A172" s="57" t="s">
        <v>46</v>
      </c>
      <c r="B172" s="57" t="s">
        <v>16</v>
      </c>
      <c r="C172" s="59">
        <v>2402598</v>
      </c>
      <c r="D172" s="59">
        <v>1645089</v>
      </c>
      <c r="E172" s="59">
        <v>498783</v>
      </c>
      <c r="F172" s="59">
        <v>104707</v>
      </c>
      <c r="G172" s="59">
        <v>67073</v>
      </c>
      <c r="H172" s="59">
        <v>96613</v>
      </c>
      <c r="I172" s="59">
        <v>794894</v>
      </c>
      <c r="J172" s="59">
        <v>14168</v>
      </c>
      <c r="K172" s="59">
        <v>21543</v>
      </c>
      <c r="L172" s="59">
        <v>66451</v>
      </c>
      <c r="M172" s="59">
        <v>755484</v>
      </c>
      <c r="N172" s="59">
        <v>2025</v>
      </c>
      <c r="O172" s="60">
        <f>(D173+D174+D175+D176+D177)/(C173+C174+C175+C176+C177)*100</f>
        <v>73.596927693047348</v>
      </c>
      <c r="P172" s="59">
        <f>_xlfn.RANK.EQ(O172,O$16:O$202)</f>
        <v>30</v>
      </c>
    </row>
    <row r="173" spans="1:16" s="50" customFormat="1" ht="11.25" x14ac:dyDescent="0.2">
      <c r="A173" s="57" t="s">
        <v>46</v>
      </c>
      <c r="B173" s="58" t="s">
        <v>58</v>
      </c>
      <c r="C173" s="59">
        <v>64809</v>
      </c>
      <c r="D173" s="59">
        <v>46979</v>
      </c>
      <c r="E173" s="59">
        <v>12657</v>
      </c>
      <c r="F173" s="59">
        <v>5080</v>
      </c>
      <c r="G173" s="59">
        <v>2616</v>
      </c>
      <c r="H173" s="59">
        <v>5039</v>
      </c>
      <c r="I173" s="59">
        <v>18859</v>
      </c>
      <c r="J173" s="59">
        <v>327</v>
      </c>
      <c r="K173" s="59">
        <v>600</v>
      </c>
      <c r="L173" s="59">
        <v>2399</v>
      </c>
      <c r="M173" s="59">
        <v>17807</v>
      </c>
      <c r="N173" s="59">
        <v>23</v>
      </c>
      <c r="O173" s="59"/>
      <c r="P173" s="59"/>
    </row>
    <row r="174" spans="1:16" s="50" customFormat="1" ht="11.25" x14ac:dyDescent="0.2">
      <c r="A174" s="57" t="s">
        <v>46</v>
      </c>
      <c r="B174" s="58" t="s">
        <v>59</v>
      </c>
      <c r="C174" s="59">
        <v>41845</v>
      </c>
      <c r="D174" s="59">
        <v>31330</v>
      </c>
      <c r="E174" s="59">
        <v>8025</v>
      </c>
      <c r="F174" s="59">
        <v>3436</v>
      </c>
      <c r="G174" s="59">
        <v>1799</v>
      </c>
      <c r="H174" s="59">
        <v>3336</v>
      </c>
      <c r="I174" s="59">
        <v>12886</v>
      </c>
      <c r="J174" s="59">
        <v>285</v>
      </c>
      <c r="K174" s="59">
        <v>425</v>
      </c>
      <c r="L174" s="59">
        <v>1571</v>
      </c>
      <c r="M174" s="59">
        <v>10505</v>
      </c>
      <c r="N174" s="59">
        <v>10</v>
      </c>
      <c r="O174" s="59"/>
      <c r="P174" s="59"/>
    </row>
    <row r="175" spans="1:16" s="50" customFormat="1" ht="11.25" x14ac:dyDescent="0.2">
      <c r="A175" s="57" t="s">
        <v>46</v>
      </c>
      <c r="B175" s="58" t="s">
        <v>60</v>
      </c>
      <c r="C175" s="59">
        <v>29521</v>
      </c>
      <c r="D175" s="59">
        <v>22035</v>
      </c>
      <c r="E175" s="59">
        <v>5235</v>
      </c>
      <c r="F175" s="59">
        <v>2235</v>
      </c>
      <c r="G175" s="59">
        <v>1276</v>
      </c>
      <c r="H175" s="59">
        <v>2300</v>
      </c>
      <c r="I175" s="59">
        <v>9654</v>
      </c>
      <c r="J175" s="59">
        <v>224</v>
      </c>
      <c r="K175" s="59">
        <v>284</v>
      </c>
      <c r="L175" s="59">
        <v>1125</v>
      </c>
      <c r="M175" s="59">
        <v>7481</v>
      </c>
      <c r="N175" s="59">
        <v>5</v>
      </c>
      <c r="O175" s="59"/>
      <c r="P175" s="59"/>
    </row>
    <row r="176" spans="1:16" s="50" customFormat="1" ht="11.25" x14ac:dyDescent="0.2">
      <c r="A176" s="57" t="s">
        <v>46</v>
      </c>
      <c r="B176" s="58" t="s">
        <v>61</v>
      </c>
      <c r="C176" s="59">
        <v>18674</v>
      </c>
      <c r="D176" s="59">
        <v>13932</v>
      </c>
      <c r="E176" s="59">
        <v>3340</v>
      </c>
      <c r="F176" s="59">
        <v>1494</v>
      </c>
      <c r="G176" s="59">
        <v>875</v>
      </c>
      <c r="H176" s="59">
        <v>1526</v>
      </c>
      <c r="I176" s="59">
        <v>5778</v>
      </c>
      <c r="J176" s="59">
        <v>127</v>
      </c>
      <c r="K176" s="59">
        <v>211</v>
      </c>
      <c r="L176" s="59">
        <v>802</v>
      </c>
      <c r="M176" s="59">
        <v>4739</v>
      </c>
      <c r="N176" s="59">
        <v>3</v>
      </c>
      <c r="O176" s="59"/>
      <c r="P176" s="59"/>
    </row>
    <row r="177" spans="1:16" s="50" customFormat="1" ht="11.25" x14ac:dyDescent="0.2">
      <c r="A177" s="57" t="s">
        <v>46</v>
      </c>
      <c r="B177" s="57" t="s">
        <v>62</v>
      </c>
      <c r="C177" s="59">
        <v>17790</v>
      </c>
      <c r="D177" s="59">
        <v>12781</v>
      </c>
      <c r="E177" s="59">
        <v>2774</v>
      </c>
      <c r="F177" s="59">
        <v>1395</v>
      </c>
      <c r="G177" s="59">
        <v>760</v>
      </c>
      <c r="H177" s="59">
        <v>1297</v>
      </c>
      <c r="I177" s="59">
        <v>5784</v>
      </c>
      <c r="J177" s="59">
        <v>132</v>
      </c>
      <c r="K177" s="59">
        <v>173</v>
      </c>
      <c r="L177" s="59">
        <v>652</v>
      </c>
      <c r="M177" s="59">
        <v>5001</v>
      </c>
      <c r="N177" s="59">
        <v>8</v>
      </c>
      <c r="O177" s="59"/>
      <c r="P177" s="59"/>
    </row>
    <row r="178" spans="1:16" s="50" customFormat="1" ht="11.25" x14ac:dyDescent="0.2">
      <c r="A178" s="57" t="s">
        <v>47</v>
      </c>
      <c r="B178" s="57" t="s">
        <v>16</v>
      </c>
      <c r="C178" s="59">
        <v>3527735</v>
      </c>
      <c r="D178" s="59">
        <v>2803407</v>
      </c>
      <c r="E178" s="59">
        <v>1670262</v>
      </c>
      <c r="F178" s="59">
        <v>221675</v>
      </c>
      <c r="G178" s="59">
        <v>13270</v>
      </c>
      <c r="H178" s="59">
        <v>83736</v>
      </c>
      <c r="I178" s="59">
        <v>735690</v>
      </c>
      <c r="J178" s="59">
        <v>16284</v>
      </c>
      <c r="K178" s="59">
        <v>59873</v>
      </c>
      <c r="L178" s="59">
        <v>49134</v>
      </c>
      <c r="M178" s="59">
        <v>713859</v>
      </c>
      <c r="N178" s="59">
        <v>10469</v>
      </c>
      <c r="O178" s="60">
        <f>(D179+D180+D181+D182+D183)/(C179+C180+C181+C182+C183)*100</f>
        <v>86.564312831133634</v>
      </c>
      <c r="P178" s="59">
        <f>_xlfn.RANK.EQ(O178,O$16:O$202)</f>
        <v>10</v>
      </c>
    </row>
    <row r="179" spans="1:16" s="50" customFormat="1" ht="11.25" x14ac:dyDescent="0.2">
      <c r="A179" s="57" t="s">
        <v>47</v>
      </c>
      <c r="B179" s="58" t="s">
        <v>58</v>
      </c>
      <c r="C179" s="59">
        <v>100333</v>
      </c>
      <c r="D179" s="59">
        <v>85957</v>
      </c>
      <c r="E179" s="59">
        <v>47982</v>
      </c>
      <c r="F179" s="59">
        <v>11998</v>
      </c>
      <c r="G179" s="59">
        <v>529</v>
      </c>
      <c r="H179" s="59">
        <v>4742</v>
      </c>
      <c r="I179" s="59">
        <v>19413</v>
      </c>
      <c r="J179" s="59">
        <v>506</v>
      </c>
      <c r="K179" s="59">
        <v>1349</v>
      </c>
      <c r="L179" s="59">
        <v>1162</v>
      </c>
      <c r="M179" s="59">
        <v>14314</v>
      </c>
      <c r="N179" s="59">
        <v>62</v>
      </c>
      <c r="O179" s="59"/>
      <c r="P179" s="59"/>
    </row>
    <row r="180" spans="1:16" s="50" customFormat="1" ht="11.25" x14ac:dyDescent="0.2">
      <c r="A180" s="57" t="s">
        <v>47</v>
      </c>
      <c r="B180" s="58" t="s">
        <v>59</v>
      </c>
      <c r="C180" s="59">
        <v>73616</v>
      </c>
      <c r="D180" s="59">
        <v>64277</v>
      </c>
      <c r="E180" s="59">
        <v>34783</v>
      </c>
      <c r="F180" s="59">
        <v>9127</v>
      </c>
      <c r="G180" s="59">
        <v>409</v>
      </c>
      <c r="H180" s="59">
        <v>3930</v>
      </c>
      <c r="I180" s="59">
        <v>15054</v>
      </c>
      <c r="J180" s="59">
        <v>470</v>
      </c>
      <c r="K180" s="59">
        <v>908</v>
      </c>
      <c r="L180" s="59">
        <v>880</v>
      </c>
      <c r="M180" s="59">
        <v>9307</v>
      </c>
      <c r="N180" s="59">
        <v>32</v>
      </c>
      <c r="O180" s="59"/>
      <c r="P180" s="59"/>
    </row>
    <row r="181" spans="1:16" s="50" customFormat="1" ht="11.25" x14ac:dyDescent="0.2">
      <c r="A181" s="57" t="s">
        <v>47</v>
      </c>
      <c r="B181" s="58" t="s">
        <v>60</v>
      </c>
      <c r="C181" s="59">
        <v>50993</v>
      </c>
      <c r="D181" s="59">
        <v>44526</v>
      </c>
      <c r="E181" s="59">
        <v>23595</v>
      </c>
      <c r="F181" s="59">
        <v>6187</v>
      </c>
      <c r="G181" s="59">
        <v>276</v>
      </c>
      <c r="H181" s="59">
        <v>3012</v>
      </c>
      <c r="I181" s="59">
        <v>10879</v>
      </c>
      <c r="J181" s="59">
        <v>345</v>
      </c>
      <c r="K181" s="59">
        <v>623</v>
      </c>
      <c r="L181" s="59">
        <v>622</v>
      </c>
      <c r="M181" s="59">
        <v>6448</v>
      </c>
      <c r="N181" s="59">
        <v>19</v>
      </c>
      <c r="O181" s="59"/>
      <c r="P181" s="59"/>
    </row>
    <row r="182" spans="1:16" s="50" customFormat="1" ht="11.25" x14ac:dyDescent="0.2">
      <c r="A182" s="57" t="s">
        <v>47</v>
      </c>
      <c r="B182" s="58" t="s">
        <v>61</v>
      </c>
      <c r="C182" s="59">
        <v>33702</v>
      </c>
      <c r="D182" s="59">
        <v>29313</v>
      </c>
      <c r="E182" s="59">
        <v>15023</v>
      </c>
      <c r="F182" s="59">
        <v>4196</v>
      </c>
      <c r="G182" s="59">
        <v>169</v>
      </c>
      <c r="H182" s="59">
        <v>2336</v>
      </c>
      <c r="I182" s="59">
        <v>7124</v>
      </c>
      <c r="J182" s="59">
        <v>215</v>
      </c>
      <c r="K182" s="59">
        <v>487</v>
      </c>
      <c r="L182" s="59">
        <v>455</v>
      </c>
      <c r="M182" s="59">
        <v>4373</v>
      </c>
      <c r="N182" s="59">
        <v>16</v>
      </c>
      <c r="O182" s="59"/>
      <c r="P182" s="59"/>
    </row>
    <row r="183" spans="1:16" s="50" customFormat="1" ht="11.25" x14ac:dyDescent="0.2">
      <c r="A183" s="57" t="s">
        <v>47</v>
      </c>
      <c r="B183" s="57" t="s">
        <v>62</v>
      </c>
      <c r="C183" s="59">
        <v>27683</v>
      </c>
      <c r="D183" s="59">
        <v>23784</v>
      </c>
      <c r="E183" s="59">
        <v>11136</v>
      </c>
      <c r="F183" s="59">
        <v>3757</v>
      </c>
      <c r="G183" s="59">
        <v>151</v>
      </c>
      <c r="H183" s="59">
        <v>1978</v>
      </c>
      <c r="I183" s="59">
        <v>6254</v>
      </c>
      <c r="J183" s="59">
        <v>192</v>
      </c>
      <c r="K183" s="59">
        <v>463</v>
      </c>
      <c r="L183" s="59">
        <v>414</v>
      </c>
      <c r="M183" s="59">
        <v>3891</v>
      </c>
      <c r="N183" s="59">
        <v>8</v>
      </c>
      <c r="O183" s="59"/>
      <c r="P183" s="59"/>
    </row>
    <row r="184" spans="1:16" s="50" customFormat="1" ht="11.25" x14ac:dyDescent="0.2">
      <c r="A184" s="57" t="s">
        <v>48</v>
      </c>
      <c r="B184" s="57" t="s">
        <v>16</v>
      </c>
      <c r="C184" s="59">
        <v>1342977</v>
      </c>
      <c r="D184" s="59">
        <v>964599</v>
      </c>
      <c r="E184" s="59">
        <v>322989</v>
      </c>
      <c r="F184" s="59">
        <v>79441</v>
      </c>
      <c r="G184" s="59">
        <v>5438</v>
      </c>
      <c r="H184" s="59">
        <v>6488</v>
      </c>
      <c r="I184" s="59">
        <v>531286</v>
      </c>
      <c r="J184" s="59">
        <v>4519</v>
      </c>
      <c r="K184" s="59">
        <v>15440</v>
      </c>
      <c r="L184" s="59">
        <v>8662</v>
      </c>
      <c r="M184" s="59">
        <v>356641</v>
      </c>
      <c r="N184" s="59">
        <v>21737</v>
      </c>
      <c r="O184" s="60">
        <f>(D185+D186+D187+D188+D189)/(C185+C186+C187+C188+C189)*100</f>
        <v>79.830148619957541</v>
      </c>
      <c r="P184" s="59">
        <f>_xlfn.RANK.EQ(O184,O$16:O$202)</f>
        <v>22</v>
      </c>
    </row>
    <row r="185" spans="1:16" s="50" customFormat="1" ht="11.25" x14ac:dyDescent="0.2">
      <c r="A185" s="57" t="s">
        <v>48</v>
      </c>
      <c r="B185" s="58" t="s">
        <v>58</v>
      </c>
      <c r="C185" s="59">
        <v>33958</v>
      </c>
      <c r="D185" s="59">
        <v>26768</v>
      </c>
      <c r="E185" s="59">
        <v>10439</v>
      </c>
      <c r="F185" s="59">
        <v>3931</v>
      </c>
      <c r="G185" s="59">
        <v>214</v>
      </c>
      <c r="H185" s="59">
        <v>175</v>
      </c>
      <c r="I185" s="59">
        <v>11631</v>
      </c>
      <c r="J185" s="59">
        <v>100</v>
      </c>
      <c r="K185" s="59">
        <v>329</v>
      </c>
      <c r="L185" s="59">
        <v>251</v>
      </c>
      <c r="M185" s="59">
        <v>7173</v>
      </c>
      <c r="N185" s="59">
        <v>17</v>
      </c>
      <c r="O185" s="59"/>
      <c r="P185" s="59"/>
    </row>
    <row r="186" spans="1:16" s="50" customFormat="1" ht="11.25" x14ac:dyDescent="0.2">
      <c r="A186" s="57" t="s">
        <v>48</v>
      </c>
      <c r="B186" s="58" t="s">
        <v>59</v>
      </c>
      <c r="C186" s="59">
        <v>24495</v>
      </c>
      <c r="D186" s="59">
        <v>19863</v>
      </c>
      <c r="E186" s="59">
        <v>7708</v>
      </c>
      <c r="F186" s="59">
        <v>3031</v>
      </c>
      <c r="G186" s="59">
        <v>159</v>
      </c>
      <c r="H186" s="59">
        <v>119</v>
      </c>
      <c r="I186" s="59">
        <v>8594</v>
      </c>
      <c r="J186" s="59">
        <v>105</v>
      </c>
      <c r="K186" s="59">
        <v>223</v>
      </c>
      <c r="L186" s="59">
        <v>151</v>
      </c>
      <c r="M186" s="59">
        <v>4623</v>
      </c>
      <c r="N186" s="59">
        <v>9</v>
      </c>
      <c r="O186" s="59"/>
      <c r="P186" s="59"/>
    </row>
    <row r="187" spans="1:16" s="50" customFormat="1" ht="11.25" x14ac:dyDescent="0.2">
      <c r="A187" s="57" t="s">
        <v>48</v>
      </c>
      <c r="B187" s="58" t="s">
        <v>60</v>
      </c>
      <c r="C187" s="59">
        <v>17367</v>
      </c>
      <c r="D187" s="59">
        <v>14107</v>
      </c>
      <c r="E187" s="59">
        <v>5257</v>
      </c>
      <c r="F187" s="59">
        <v>1959</v>
      </c>
      <c r="G187" s="59">
        <v>129</v>
      </c>
      <c r="H187" s="59">
        <v>78</v>
      </c>
      <c r="I187" s="59">
        <v>6508</v>
      </c>
      <c r="J187" s="59">
        <v>50</v>
      </c>
      <c r="K187" s="59">
        <v>185</v>
      </c>
      <c r="L187" s="59">
        <v>122</v>
      </c>
      <c r="M187" s="59">
        <v>3255</v>
      </c>
      <c r="N187" s="59">
        <v>5</v>
      </c>
      <c r="O187" s="59"/>
      <c r="P187" s="59"/>
    </row>
    <row r="188" spans="1:16" s="50" customFormat="1" ht="11.25" x14ac:dyDescent="0.2">
      <c r="A188" s="57" t="s">
        <v>48</v>
      </c>
      <c r="B188" s="58" t="s">
        <v>61</v>
      </c>
      <c r="C188" s="59">
        <v>11591</v>
      </c>
      <c r="D188" s="59">
        <v>9264</v>
      </c>
      <c r="E188" s="59">
        <v>3356</v>
      </c>
      <c r="F188" s="59">
        <v>1358</v>
      </c>
      <c r="G188" s="59">
        <v>76</v>
      </c>
      <c r="H188" s="59">
        <v>51</v>
      </c>
      <c r="I188" s="59">
        <v>4279</v>
      </c>
      <c r="J188" s="59">
        <v>52</v>
      </c>
      <c r="K188" s="59">
        <v>124</v>
      </c>
      <c r="L188" s="59">
        <v>68</v>
      </c>
      <c r="M188" s="59">
        <v>2325</v>
      </c>
      <c r="N188" s="59">
        <v>2</v>
      </c>
      <c r="O188" s="59"/>
      <c r="P188" s="59"/>
    </row>
    <row r="189" spans="1:16" s="50" customFormat="1" ht="11.25" x14ac:dyDescent="0.2">
      <c r="A189" s="57" t="s">
        <v>48</v>
      </c>
      <c r="B189" s="57" t="s">
        <v>62</v>
      </c>
      <c r="C189" s="59">
        <v>11970</v>
      </c>
      <c r="D189" s="59">
        <v>9334</v>
      </c>
      <c r="E189" s="59">
        <v>3185</v>
      </c>
      <c r="F189" s="59">
        <v>1277</v>
      </c>
      <c r="G189" s="59">
        <v>83</v>
      </c>
      <c r="H189" s="59">
        <v>44</v>
      </c>
      <c r="I189" s="59">
        <v>4569</v>
      </c>
      <c r="J189" s="59">
        <v>48</v>
      </c>
      <c r="K189" s="59">
        <v>154</v>
      </c>
      <c r="L189" s="59">
        <v>89</v>
      </c>
      <c r="M189" s="59">
        <v>2630</v>
      </c>
      <c r="N189" s="59">
        <v>6</v>
      </c>
      <c r="O189" s="59"/>
      <c r="P189" s="59"/>
    </row>
    <row r="190" spans="1:16" s="50" customFormat="1" ht="11.25" x14ac:dyDescent="0.2">
      <c r="A190" s="57" t="s">
        <v>49</v>
      </c>
      <c r="B190" s="57" t="s">
        <v>16</v>
      </c>
      <c r="C190" s="59">
        <v>8062579</v>
      </c>
      <c r="D190" s="59">
        <v>5825533</v>
      </c>
      <c r="E190" s="59">
        <v>2266970</v>
      </c>
      <c r="F190" s="59">
        <v>350652</v>
      </c>
      <c r="G190" s="59">
        <v>9661</v>
      </c>
      <c r="H190" s="59">
        <v>240294</v>
      </c>
      <c r="I190" s="59">
        <v>2828959</v>
      </c>
      <c r="J190" s="59">
        <v>108127</v>
      </c>
      <c r="K190" s="59">
        <v>69749</v>
      </c>
      <c r="L190" s="59">
        <v>30721</v>
      </c>
      <c r="M190" s="59">
        <v>2228480</v>
      </c>
      <c r="N190" s="59">
        <v>8566</v>
      </c>
      <c r="O190" s="60">
        <f>(D191+D192+D193+D194+D195)/(C191+C192+C193+C194+C195)*100</f>
        <v>77.955093686500206</v>
      </c>
      <c r="P190" s="59">
        <f>_xlfn.RANK.EQ(O190,O$16:O$202)</f>
        <v>25</v>
      </c>
    </row>
    <row r="191" spans="1:16" s="50" customFormat="1" ht="11.25" x14ac:dyDescent="0.2">
      <c r="A191" s="57" t="s">
        <v>49</v>
      </c>
      <c r="B191" s="58" t="s">
        <v>58</v>
      </c>
      <c r="C191" s="59">
        <v>279233</v>
      </c>
      <c r="D191" s="59">
        <v>215779</v>
      </c>
      <c r="E191" s="59">
        <v>99375</v>
      </c>
      <c r="F191" s="59">
        <v>19318</v>
      </c>
      <c r="G191" s="59">
        <v>487</v>
      </c>
      <c r="H191" s="59">
        <v>13946</v>
      </c>
      <c r="I191" s="59">
        <v>79556</v>
      </c>
      <c r="J191" s="59">
        <v>3637</v>
      </c>
      <c r="K191" s="59">
        <v>2067</v>
      </c>
      <c r="L191" s="59">
        <v>1098</v>
      </c>
      <c r="M191" s="59">
        <v>63376</v>
      </c>
      <c r="N191" s="59">
        <v>78</v>
      </c>
      <c r="O191" s="59"/>
      <c r="P191" s="59"/>
    </row>
    <row r="192" spans="1:16" s="50" customFormat="1" ht="11.25" x14ac:dyDescent="0.2">
      <c r="A192" s="57" t="s">
        <v>49</v>
      </c>
      <c r="B192" s="58" t="s">
        <v>59</v>
      </c>
      <c r="C192" s="59">
        <v>203156</v>
      </c>
      <c r="D192" s="59">
        <v>160635</v>
      </c>
      <c r="E192" s="59">
        <v>73837</v>
      </c>
      <c r="F192" s="59">
        <v>14288</v>
      </c>
      <c r="G192" s="59">
        <v>358</v>
      </c>
      <c r="H192" s="59">
        <v>10475</v>
      </c>
      <c r="I192" s="59">
        <v>59653</v>
      </c>
      <c r="J192" s="59">
        <v>2683</v>
      </c>
      <c r="K192" s="59">
        <v>1503</v>
      </c>
      <c r="L192" s="59">
        <v>810</v>
      </c>
      <c r="M192" s="59">
        <v>42468</v>
      </c>
      <c r="N192" s="59">
        <v>53</v>
      </c>
      <c r="O192" s="59"/>
      <c r="P192" s="59"/>
    </row>
    <row r="193" spans="1:16" s="50" customFormat="1" ht="11.25" x14ac:dyDescent="0.2">
      <c r="A193" s="57" t="s">
        <v>49</v>
      </c>
      <c r="B193" s="58" t="s">
        <v>60</v>
      </c>
      <c r="C193" s="59">
        <v>145737</v>
      </c>
      <c r="D193" s="59">
        <v>115070</v>
      </c>
      <c r="E193" s="59">
        <v>49948</v>
      </c>
      <c r="F193" s="59">
        <v>9957</v>
      </c>
      <c r="G193" s="59">
        <v>272</v>
      </c>
      <c r="H193" s="59">
        <v>7821</v>
      </c>
      <c r="I193" s="59">
        <v>45500</v>
      </c>
      <c r="J193" s="59">
        <v>2163</v>
      </c>
      <c r="K193" s="59">
        <v>1000</v>
      </c>
      <c r="L193" s="59">
        <v>534</v>
      </c>
      <c r="M193" s="59">
        <v>30628</v>
      </c>
      <c r="N193" s="59">
        <v>39</v>
      </c>
      <c r="O193" s="59"/>
      <c r="P193" s="59"/>
    </row>
    <row r="194" spans="1:16" s="50" customFormat="1" ht="11.25" x14ac:dyDescent="0.2">
      <c r="A194" s="57" t="s">
        <v>49</v>
      </c>
      <c r="B194" s="58" t="s">
        <v>61</v>
      </c>
      <c r="C194" s="59">
        <v>95232</v>
      </c>
      <c r="D194" s="59">
        <v>74419</v>
      </c>
      <c r="E194" s="59">
        <v>33044</v>
      </c>
      <c r="F194" s="59">
        <v>6947</v>
      </c>
      <c r="G194" s="59">
        <v>191</v>
      </c>
      <c r="H194" s="59">
        <v>5733</v>
      </c>
      <c r="I194" s="59">
        <v>27533</v>
      </c>
      <c r="J194" s="59">
        <v>1309</v>
      </c>
      <c r="K194" s="59">
        <v>699</v>
      </c>
      <c r="L194" s="59">
        <v>348</v>
      </c>
      <c r="M194" s="59">
        <v>20792</v>
      </c>
      <c r="N194" s="59">
        <v>21</v>
      </c>
      <c r="O194" s="59"/>
      <c r="P194" s="59"/>
    </row>
    <row r="195" spans="1:16" s="50" customFormat="1" ht="11.25" x14ac:dyDescent="0.2">
      <c r="A195" s="57" t="s">
        <v>49</v>
      </c>
      <c r="B195" s="57" t="s">
        <v>62</v>
      </c>
      <c r="C195" s="59">
        <v>86684</v>
      </c>
      <c r="D195" s="59">
        <v>65566</v>
      </c>
      <c r="E195" s="59">
        <v>28111</v>
      </c>
      <c r="F195" s="59">
        <v>6125</v>
      </c>
      <c r="G195" s="59">
        <v>156</v>
      </c>
      <c r="H195" s="59">
        <v>4858</v>
      </c>
      <c r="I195" s="59">
        <v>25249</v>
      </c>
      <c r="J195" s="59">
        <v>1184</v>
      </c>
      <c r="K195" s="59">
        <v>740</v>
      </c>
      <c r="L195" s="59">
        <v>354</v>
      </c>
      <c r="M195" s="59">
        <v>21096</v>
      </c>
      <c r="N195" s="59">
        <v>22</v>
      </c>
      <c r="O195" s="59"/>
      <c r="P195" s="59"/>
    </row>
    <row r="196" spans="1:16" s="50" customFormat="1" ht="11.25" x14ac:dyDescent="0.2">
      <c r="A196" s="57" t="s">
        <v>50</v>
      </c>
      <c r="B196" s="57" t="s">
        <v>16</v>
      </c>
      <c r="C196" s="59">
        <v>2320898</v>
      </c>
      <c r="D196" s="59">
        <v>1810121</v>
      </c>
      <c r="E196" s="59">
        <v>980491</v>
      </c>
      <c r="F196" s="59">
        <v>116856</v>
      </c>
      <c r="G196" s="59">
        <v>4944</v>
      </c>
      <c r="H196" s="59">
        <v>19019</v>
      </c>
      <c r="I196" s="59">
        <v>628098</v>
      </c>
      <c r="J196" s="59">
        <v>26576</v>
      </c>
      <c r="K196" s="59">
        <v>60097</v>
      </c>
      <c r="L196" s="59">
        <v>9348</v>
      </c>
      <c r="M196" s="59">
        <v>505108</v>
      </c>
      <c r="N196" s="59">
        <v>5669</v>
      </c>
      <c r="O196" s="60">
        <f>(D197+D198+D199+D200+D201)/(C197+C198+C199+C200+C201)*100</f>
        <v>87.802948650759902</v>
      </c>
      <c r="P196" s="59">
        <f>_xlfn.RANK.EQ(O196,O$16:O$202)</f>
        <v>9</v>
      </c>
    </row>
    <row r="197" spans="1:16" s="50" customFormat="1" ht="11.25" x14ac:dyDescent="0.2">
      <c r="A197" s="57" t="s">
        <v>50</v>
      </c>
      <c r="B197" s="58" t="s">
        <v>58</v>
      </c>
      <c r="C197" s="59">
        <v>72318</v>
      </c>
      <c r="D197" s="59">
        <v>62629</v>
      </c>
      <c r="E197" s="59">
        <v>37818</v>
      </c>
      <c r="F197" s="59">
        <v>7290</v>
      </c>
      <c r="G197" s="59">
        <v>232</v>
      </c>
      <c r="H197" s="59">
        <v>734</v>
      </c>
      <c r="I197" s="59">
        <v>15244</v>
      </c>
      <c r="J197" s="59">
        <v>657</v>
      </c>
      <c r="K197" s="59">
        <v>1659</v>
      </c>
      <c r="L197" s="59">
        <v>453</v>
      </c>
      <c r="M197" s="59">
        <v>9648</v>
      </c>
      <c r="N197" s="59">
        <v>41</v>
      </c>
      <c r="O197" s="59"/>
      <c r="P197" s="59"/>
    </row>
    <row r="198" spans="1:16" s="50" customFormat="1" ht="11.25" x14ac:dyDescent="0.2">
      <c r="A198" s="57" t="s">
        <v>50</v>
      </c>
      <c r="B198" s="58" t="s">
        <v>59</v>
      </c>
      <c r="C198" s="59">
        <v>53224</v>
      </c>
      <c r="D198" s="59">
        <v>47227</v>
      </c>
      <c r="E198" s="59">
        <v>29517</v>
      </c>
      <c r="F198" s="59">
        <v>5734</v>
      </c>
      <c r="G198" s="59">
        <v>192</v>
      </c>
      <c r="H198" s="59">
        <v>551</v>
      </c>
      <c r="I198" s="59">
        <v>10517</v>
      </c>
      <c r="J198" s="59">
        <v>411</v>
      </c>
      <c r="K198" s="59">
        <v>1174</v>
      </c>
      <c r="L198" s="59">
        <v>310</v>
      </c>
      <c r="M198" s="59">
        <v>5965</v>
      </c>
      <c r="N198" s="59">
        <v>32</v>
      </c>
      <c r="O198" s="59"/>
      <c r="P198" s="59"/>
    </row>
    <row r="199" spans="1:16" s="50" customFormat="1" ht="11.25" x14ac:dyDescent="0.2">
      <c r="A199" s="57" t="s">
        <v>50</v>
      </c>
      <c r="B199" s="58" t="s">
        <v>60</v>
      </c>
      <c r="C199" s="59">
        <v>35612</v>
      </c>
      <c r="D199" s="59">
        <v>31632</v>
      </c>
      <c r="E199" s="59">
        <v>19829</v>
      </c>
      <c r="F199" s="59">
        <v>3826</v>
      </c>
      <c r="G199" s="59">
        <v>128</v>
      </c>
      <c r="H199" s="59">
        <v>341</v>
      </c>
      <c r="I199" s="59">
        <v>7249</v>
      </c>
      <c r="J199" s="59">
        <v>255</v>
      </c>
      <c r="K199" s="59">
        <v>621</v>
      </c>
      <c r="L199" s="59">
        <v>163</v>
      </c>
      <c r="M199" s="59">
        <v>3951</v>
      </c>
      <c r="N199" s="59">
        <v>29</v>
      </c>
      <c r="O199" s="59"/>
      <c r="P199" s="59"/>
    </row>
    <row r="200" spans="1:16" s="50" customFormat="1" ht="11.25" x14ac:dyDescent="0.2">
      <c r="A200" s="57" t="s">
        <v>50</v>
      </c>
      <c r="B200" s="58" t="s">
        <v>61</v>
      </c>
      <c r="C200" s="59">
        <v>22476</v>
      </c>
      <c r="D200" s="59">
        <v>19908</v>
      </c>
      <c r="E200" s="59">
        <v>12561</v>
      </c>
      <c r="F200" s="59">
        <v>2515</v>
      </c>
      <c r="G200" s="59">
        <v>72</v>
      </c>
      <c r="H200" s="59">
        <v>220</v>
      </c>
      <c r="I200" s="59">
        <v>4365</v>
      </c>
      <c r="J200" s="59">
        <v>140</v>
      </c>
      <c r="K200" s="59">
        <v>390</v>
      </c>
      <c r="L200" s="59">
        <v>122</v>
      </c>
      <c r="M200" s="59">
        <v>2546</v>
      </c>
      <c r="N200" s="59">
        <v>22</v>
      </c>
      <c r="O200" s="59"/>
      <c r="P200" s="59"/>
    </row>
    <row r="201" spans="1:16" s="50" customFormat="1" ht="11.25" x14ac:dyDescent="0.2">
      <c r="A201" s="57" t="s">
        <v>50</v>
      </c>
      <c r="B201" s="57" t="s">
        <v>62</v>
      </c>
      <c r="C201" s="59">
        <v>18632</v>
      </c>
      <c r="D201" s="59">
        <v>16196</v>
      </c>
      <c r="E201" s="59">
        <v>9827</v>
      </c>
      <c r="F201" s="59">
        <v>2083</v>
      </c>
      <c r="G201" s="59">
        <v>91</v>
      </c>
      <c r="H201" s="59">
        <v>159</v>
      </c>
      <c r="I201" s="59">
        <v>3855</v>
      </c>
      <c r="J201" s="59">
        <v>129</v>
      </c>
      <c r="K201" s="59">
        <v>362</v>
      </c>
      <c r="L201" s="59">
        <v>107</v>
      </c>
      <c r="M201" s="59">
        <v>2423</v>
      </c>
      <c r="N201" s="59">
        <v>13</v>
      </c>
      <c r="O201" s="59"/>
      <c r="P201" s="59"/>
    </row>
    <row r="202" spans="1:16" s="50" customFormat="1" ht="11.25" x14ac:dyDescent="0.2">
      <c r="A202" s="57" t="s">
        <v>51</v>
      </c>
      <c r="B202" s="57" t="s">
        <v>16</v>
      </c>
      <c r="C202" s="59">
        <v>1622138</v>
      </c>
      <c r="D202" s="59">
        <v>1293059</v>
      </c>
      <c r="E202" s="59">
        <v>526465</v>
      </c>
      <c r="F202" s="59">
        <v>109229</v>
      </c>
      <c r="G202" s="59">
        <v>4721</v>
      </c>
      <c r="H202" s="59">
        <v>5041</v>
      </c>
      <c r="I202" s="59">
        <v>640844</v>
      </c>
      <c r="J202" s="59">
        <v>14392</v>
      </c>
      <c r="K202" s="59">
        <v>7672</v>
      </c>
      <c r="L202" s="59">
        <v>3787</v>
      </c>
      <c r="M202" s="59">
        <v>326238</v>
      </c>
      <c r="N202" s="59">
        <v>2841</v>
      </c>
      <c r="O202" s="60">
        <f>(D203+D204+D205+D206+D207)/(C203+C204+C205+C206+C207)*100</f>
        <v>81.903485254691688</v>
      </c>
      <c r="P202" s="59">
        <f>_xlfn.RANK.EQ(O202,O$16:O$202)</f>
        <v>19</v>
      </c>
    </row>
    <row r="203" spans="1:16" s="50" customFormat="1" ht="11.25" x14ac:dyDescent="0.2">
      <c r="A203" s="57" t="s">
        <v>51</v>
      </c>
      <c r="B203" s="58" t="s">
        <v>58</v>
      </c>
      <c r="C203" s="59">
        <v>44719</v>
      </c>
      <c r="D203" s="59">
        <v>36687</v>
      </c>
      <c r="E203" s="59">
        <v>13997</v>
      </c>
      <c r="F203" s="59">
        <v>5084</v>
      </c>
      <c r="G203" s="59">
        <v>170</v>
      </c>
      <c r="H203" s="59">
        <v>107</v>
      </c>
      <c r="I203" s="59">
        <v>17289</v>
      </c>
      <c r="J203" s="59">
        <v>456</v>
      </c>
      <c r="K203" s="59">
        <v>234</v>
      </c>
      <c r="L203" s="59">
        <v>107</v>
      </c>
      <c r="M203" s="59">
        <v>8013</v>
      </c>
      <c r="N203" s="59">
        <v>19</v>
      </c>
      <c r="O203" s="59"/>
      <c r="P203" s="59"/>
    </row>
    <row r="204" spans="1:16" s="50" customFormat="1" ht="11.25" x14ac:dyDescent="0.2">
      <c r="A204" s="57" t="s">
        <v>51</v>
      </c>
      <c r="B204" s="58" t="s">
        <v>59</v>
      </c>
      <c r="C204" s="59">
        <v>35100</v>
      </c>
      <c r="D204" s="59">
        <v>29331</v>
      </c>
      <c r="E204" s="59">
        <v>10655</v>
      </c>
      <c r="F204" s="59">
        <v>3766</v>
      </c>
      <c r="G204" s="59">
        <v>145</v>
      </c>
      <c r="H204" s="59">
        <v>79</v>
      </c>
      <c r="I204" s="59">
        <v>14625</v>
      </c>
      <c r="J204" s="59">
        <v>390</v>
      </c>
      <c r="K204" s="59">
        <v>191</v>
      </c>
      <c r="L204" s="59">
        <v>100</v>
      </c>
      <c r="M204" s="59">
        <v>5753</v>
      </c>
      <c r="N204" s="59">
        <v>16</v>
      </c>
      <c r="O204" s="59"/>
      <c r="P204" s="59"/>
    </row>
    <row r="205" spans="1:16" s="50" customFormat="1" ht="11.25" x14ac:dyDescent="0.2">
      <c r="A205" s="57" t="s">
        <v>51</v>
      </c>
      <c r="B205" s="58" t="s">
        <v>60</v>
      </c>
      <c r="C205" s="59">
        <v>26357</v>
      </c>
      <c r="D205" s="59">
        <v>21719</v>
      </c>
      <c r="E205" s="59">
        <v>7407</v>
      </c>
      <c r="F205" s="59">
        <v>2560</v>
      </c>
      <c r="G205" s="59">
        <v>100</v>
      </c>
      <c r="H205" s="59">
        <v>59</v>
      </c>
      <c r="I205" s="59">
        <v>11514</v>
      </c>
      <c r="J205" s="59">
        <v>301</v>
      </c>
      <c r="K205" s="59">
        <v>120</v>
      </c>
      <c r="L205" s="59">
        <v>69</v>
      </c>
      <c r="M205" s="59">
        <v>4630</v>
      </c>
      <c r="N205" s="59">
        <v>8</v>
      </c>
      <c r="O205" s="59"/>
      <c r="P205" s="59"/>
    </row>
    <row r="206" spans="1:16" s="50" customFormat="1" ht="11.25" x14ac:dyDescent="0.2">
      <c r="A206" s="57" t="s">
        <v>51</v>
      </c>
      <c r="B206" s="58" t="s">
        <v>61</v>
      </c>
      <c r="C206" s="59">
        <v>18058</v>
      </c>
      <c r="D206" s="59">
        <v>14575</v>
      </c>
      <c r="E206" s="59">
        <v>4651</v>
      </c>
      <c r="F206" s="59">
        <v>1775</v>
      </c>
      <c r="G206" s="59">
        <v>74</v>
      </c>
      <c r="H206" s="59">
        <v>46</v>
      </c>
      <c r="I206" s="59">
        <v>7923</v>
      </c>
      <c r="J206" s="59">
        <v>228</v>
      </c>
      <c r="K206" s="59">
        <v>119</v>
      </c>
      <c r="L206" s="59">
        <v>62</v>
      </c>
      <c r="M206" s="59">
        <v>3480</v>
      </c>
      <c r="N206" s="59">
        <v>3</v>
      </c>
      <c r="O206" s="59"/>
      <c r="P206" s="59"/>
    </row>
    <row r="207" spans="1:16" s="50" customFormat="1" ht="11.25" x14ac:dyDescent="0.2">
      <c r="A207" s="57" t="s">
        <v>51</v>
      </c>
      <c r="B207" s="57" t="s">
        <v>62</v>
      </c>
      <c r="C207" s="59">
        <v>17506</v>
      </c>
      <c r="D207" s="59">
        <v>13778</v>
      </c>
      <c r="E207" s="59">
        <v>3823</v>
      </c>
      <c r="F207" s="59">
        <v>1711</v>
      </c>
      <c r="G207" s="59">
        <v>73</v>
      </c>
      <c r="H207" s="59">
        <v>33</v>
      </c>
      <c r="I207" s="59">
        <v>8042</v>
      </c>
      <c r="J207" s="59">
        <v>220</v>
      </c>
      <c r="K207" s="59">
        <v>128</v>
      </c>
      <c r="L207" s="59">
        <v>46</v>
      </c>
      <c r="M207" s="59">
        <v>3725</v>
      </c>
      <c r="N207" s="59">
        <v>3</v>
      </c>
      <c r="O207" s="59"/>
      <c r="P207" s="59"/>
    </row>
    <row r="208" spans="1:16" s="50" customFormat="1" ht="11.25" x14ac:dyDescent="0.2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</row>
    <row r="209" spans="1:16" s="50" customFormat="1" ht="11.25" x14ac:dyDescent="0.2">
      <c r="A209" s="49" t="s">
        <v>91</v>
      </c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</row>
    <row r="210" spans="1:16" s="50" customFormat="1" ht="11.25" x14ac:dyDescent="0.2">
      <c r="A210" s="49" t="s">
        <v>92</v>
      </c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</row>
    <row r="211" spans="1:16" s="50" customFormat="1" ht="11.25" x14ac:dyDescent="0.2">
      <c r="A211" s="49" t="s">
        <v>93</v>
      </c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</row>
    <row r="212" spans="1:16" s="50" customFormat="1" ht="11.25" x14ac:dyDescent="0.2">
      <c r="A212" s="49" t="s">
        <v>94</v>
      </c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</row>
    <row r="213" spans="1:16" s="50" customFormat="1" ht="11.25" x14ac:dyDescent="0.2"/>
  </sheetData>
  <mergeCells count="9">
    <mergeCell ref="O7:O9"/>
    <mergeCell ref="P7:P9"/>
    <mergeCell ref="A7:A9"/>
    <mergeCell ref="B7:B9"/>
    <mergeCell ref="C7:C9"/>
    <mergeCell ref="D7:N7"/>
    <mergeCell ref="D8:L8"/>
    <mergeCell ref="M8:M9"/>
    <mergeCell ref="N8:N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2005</vt:lpstr>
      <vt:lpstr>2010</vt:lpstr>
      <vt:lpstr>2015</vt:lpstr>
      <vt:lpstr>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2018-06-20T19:55:19Z</dcterms:created>
  <dcterms:modified xsi:type="dcterms:W3CDTF">2022-01-13T19:52:45Z</dcterms:modified>
</cp:coreProperties>
</file>