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 activeTab="3"/>
  </bookViews>
  <sheets>
    <sheet name="2000" sheetId="3" r:id="rId1"/>
    <sheet name="2010" sheetId="1" r:id="rId2"/>
    <sheet name="2015" sheetId="2" r:id="rId3"/>
    <sheet name="2020" sheetId="4" r:id="rId4"/>
  </sheets>
  <definedNames>
    <definedName name="IDX" localSheetId="1">'2010'!#REF!</definedName>
    <definedName name="IDX" localSheetId="2">'2015'!$K$4</definedName>
    <definedName name="_xlnm.Print_Titles" localSheetId="0">'2000'!$2:$3</definedName>
  </definedNames>
  <calcPr calcId="144525"/>
</workbook>
</file>

<file path=xl/calcChain.xml><?xml version="1.0" encoding="utf-8"?>
<calcChain xmlns="http://schemas.openxmlformats.org/spreadsheetml/2006/main">
  <c r="M11" i="4" l="1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10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9" i="4"/>
  <c r="D205" i="3" l="1"/>
  <c r="E205" i="3" s="1"/>
  <c r="D199" i="3"/>
  <c r="E199" i="3" s="1"/>
  <c r="D193" i="3"/>
  <c r="E193" i="3" s="1"/>
  <c r="D187" i="3"/>
  <c r="E187" i="3" s="1"/>
  <c r="D181" i="3"/>
  <c r="E181" i="3" s="1"/>
  <c r="D175" i="3"/>
  <c r="E175" i="3" s="1"/>
  <c r="D169" i="3"/>
  <c r="E169" i="3" s="1"/>
  <c r="D163" i="3"/>
  <c r="E163" i="3" s="1"/>
  <c r="D157" i="3"/>
  <c r="E157" i="3" s="1"/>
  <c r="D151" i="3"/>
  <c r="E151" i="3" s="1"/>
  <c r="D145" i="3"/>
  <c r="E145" i="3" s="1"/>
  <c r="D139" i="3"/>
  <c r="E139" i="3" s="1"/>
  <c r="D133" i="3"/>
  <c r="E133" i="3" s="1"/>
  <c r="D127" i="3"/>
  <c r="E127" i="3" s="1"/>
  <c r="D121" i="3"/>
  <c r="E121" i="3" s="1"/>
  <c r="D115" i="3"/>
  <c r="E115" i="3" s="1"/>
  <c r="D109" i="3"/>
  <c r="E109" i="3" s="1"/>
  <c r="D103" i="3"/>
  <c r="E103" i="3" s="1"/>
  <c r="D97" i="3"/>
  <c r="E97" i="3" s="1"/>
  <c r="D91" i="3"/>
  <c r="E91" i="3" s="1"/>
  <c r="D85" i="3"/>
  <c r="E85" i="3" s="1"/>
  <c r="D79" i="3"/>
  <c r="E79" i="3" s="1"/>
  <c r="D73" i="3"/>
  <c r="E73" i="3" s="1"/>
  <c r="D67" i="3"/>
  <c r="E67" i="3" s="1"/>
  <c r="D61" i="3"/>
  <c r="E61" i="3" s="1"/>
  <c r="D55" i="3"/>
  <c r="E55" i="3" s="1"/>
  <c r="D49" i="3"/>
  <c r="E49" i="3" s="1"/>
  <c r="D43" i="3"/>
  <c r="E43" i="3" s="1"/>
  <c r="D37" i="3"/>
  <c r="E37" i="3" s="1"/>
  <c r="D31" i="3"/>
  <c r="E31" i="3" s="1"/>
  <c r="D25" i="3"/>
  <c r="E25" i="3" s="1"/>
  <c r="D19" i="3"/>
  <c r="E19" i="3" s="1"/>
  <c r="D13" i="3"/>
  <c r="E13" i="3" s="1"/>
  <c r="D14" i="1"/>
  <c r="F13" i="3" l="1"/>
  <c r="F25" i="3"/>
  <c r="F37" i="3"/>
  <c r="F49" i="3"/>
  <c r="F61" i="3"/>
  <c r="F73" i="3"/>
  <c r="F85" i="3"/>
  <c r="F97" i="3"/>
  <c r="F109" i="3"/>
  <c r="F121" i="3"/>
  <c r="F133" i="3"/>
  <c r="F145" i="3"/>
  <c r="F157" i="3"/>
  <c r="F169" i="3"/>
  <c r="F181" i="3"/>
  <c r="F193" i="3"/>
  <c r="F55" i="3"/>
  <c r="F115" i="3"/>
  <c r="F199" i="3"/>
  <c r="F19" i="3"/>
  <c r="F31" i="3"/>
  <c r="F43" i="3"/>
  <c r="F67" i="3"/>
  <c r="F79" i="3"/>
  <c r="F91" i="3"/>
  <c r="F103" i="3"/>
  <c r="F127" i="3"/>
  <c r="F139" i="3"/>
  <c r="F151" i="3"/>
  <c r="F163" i="3"/>
  <c r="F175" i="3"/>
  <c r="F187" i="3"/>
  <c r="L8" i="2"/>
  <c r="L9" i="2"/>
  <c r="M9" i="2" s="1"/>
  <c r="L10" i="2"/>
  <c r="L11" i="2"/>
  <c r="M11" i="2" s="1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M33" i="2" s="1"/>
  <c r="L34" i="2"/>
  <c r="L35" i="2"/>
  <c r="M35" i="2" s="1"/>
  <c r="L36" i="2"/>
  <c r="L37" i="2"/>
  <c r="M37" i="2" s="1"/>
  <c r="L38" i="2"/>
  <c r="L39" i="2"/>
  <c r="L40" i="2"/>
  <c r="M39" i="2"/>
  <c r="M36" i="2"/>
  <c r="M34" i="2"/>
  <c r="M31" i="2"/>
  <c r="M29" i="2"/>
  <c r="M27" i="2"/>
  <c r="M25" i="2"/>
  <c r="M23" i="2"/>
  <c r="M21" i="2"/>
  <c r="M19" i="2"/>
  <c r="M17" i="2"/>
  <c r="M15" i="2"/>
  <c r="M13" i="2"/>
  <c r="M10" i="2" l="1"/>
  <c r="M12" i="2"/>
  <c r="M14" i="2"/>
  <c r="M16" i="2"/>
  <c r="M18" i="2"/>
  <c r="M20" i="2"/>
  <c r="M22" i="2"/>
  <c r="M24" i="2"/>
  <c r="M26" i="2"/>
  <c r="M28" i="2"/>
  <c r="M30" i="2"/>
  <c r="M32" i="2"/>
  <c r="M40" i="2"/>
  <c r="M38" i="2"/>
  <c r="E206" i="1"/>
  <c r="E194" i="1"/>
  <c r="F194" i="1" s="1"/>
  <c r="E182" i="1"/>
  <c r="E170" i="1"/>
  <c r="F170" i="1" s="1"/>
  <c r="E158" i="1"/>
  <c r="E146" i="1"/>
  <c r="F146" i="1" s="1"/>
  <c r="E134" i="1"/>
  <c r="E122" i="1"/>
  <c r="F122" i="1" s="1"/>
  <c r="E110" i="1"/>
  <c r="E98" i="1"/>
  <c r="F98" i="1" s="1"/>
  <c r="E86" i="1"/>
  <c r="E74" i="1"/>
  <c r="F74" i="1" s="1"/>
  <c r="E62" i="1"/>
  <c r="E50" i="1"/>
  <c r="F50" i="1" s="1"/>
  <c r="E38" i="1"/>
  <c r="E26" i="1"/>
  <c r="F26" i="1" s="1"/>
  <c r="E14" i="1"/>
  <c r="D206" i="1"/>
  <c r="D200" i="1"/>
  <c r="E200" i="1" s="1"/>
  <c r="D194" i="1"/>
  <c r="D188" i="1"/>
  <c r="E188" i="1" s="1"/>
  <c r="D182" i="1"/>
  <c r="D176" i="1"/>
  <c r="E176" i="1" s="1"/>
  <c r="D170" i="1"/>
  <c r="D164" i="1"/>
  <c r="E164" i="1" s="1"/>
  <c r="D158" i="1"/>
  <c r="D152" i="1"/>
  <c r="E152" i="1" s="1"/>
  <c r="D146" i="1"/>
  <c r="D140" i="1"/>
  <c r="E140" i="1" s="1"/>
  <c r="D134" i="1"/>
  <c r="D128" i="1"/>
  <c r="E128" i="1" s="1"/>
  <c r="D122" i="1"/>
  <c r="D116" i="1"/>
  <c r="E116" i="1" s="1"/>
  <c r="D110" i="1"/>
  <c r="D104" i="1"/>
  <c r="E104" i="1" s="1"/>
  <c r="D98" i="1"/>
  <c r="D92" i="1"/>
  <c r="E92" i="1" s="1"/>
  <c r="D86" i="1"/>
  <c r="D80" i="1"/>
  <c r="E80" i="1" s="1"/>
  <c r="D74" i="1"/>
  <c r="D68" i="1"/>
  <c r="E68" i="1" s="1"/>
  <c r="D62" i="1"/>
  <c r="D56" i="1"/>
  <c r="E56" i="1" s="1"/>
  <c r="D50" i="1"/>
  <c r="D44" i="1"/>
  <c r="E44" i="1" s="1"/>
  <c r="D38" i="1"/>
  <c r="D32" i="1"/>
  <c r="E32" i="1" s="1"/>
  <c r="D26" i="1"/>
  <c r="D20" i="1"/>
  <c r="E20" i="1" s="1"/>
  <c r="F20" i="1" s="1"/>
  <c r="F32" i="1" l="1"/>
  <c r="F44" i="1"/>
  <c r="F56" i="1"/>
  <c r="F68" i="1"/>
  <c r="F80" i="1"/>
  <c r="F92" i="1"/>
  <c r="F104" i="1"/>
  <c r="F116" i="1"/>
  <c r="F128" i="1"/>
  <c r="F140" i="1"/>
  <c r="F152" i="1"/>
  <c r="F164" i="1"/>
  <c r="F176" i="1"/>
  <c r="F188" i="1"/>
  <c r="F200" i="1"/>
  <c r="F38" i="1"/>
  <c r="F62" i="1"/>
  <c r="F86" i="1"/>
  <c r="F110" i="1"/>
  <c r="F134" i="1"/>
  <c r="F158" i="1"/>
  <c r="F182" i="1"/>
  <c r="F14" i="1"/>
</calcChain>
</file>

<file path=xl/sharedStrings.xml><?xml version="1.0" encoding="utf-8"?>
<sst xmlns="http://schemas.openxmlformats.org/spreadsheetml/2006/main" count="917" uniqueCount="76">
  <si>
    <t>INEGI. Censo de Población y Vivienda 2010: Tabulados del Cuestionario Ampliado</t>
  </si>
  <si>
    <t>Fecha de elaboración: 13/05/2011</t>
  </si>
  <si>
    <t>Entidad federativa</t>
  </si>
  <si>
    <t>Material en paredes</t>
  </si>
  <si>
    <t>Material de desecho</t>
  </si>
  <si>
    <t>Lámina de cartón</t>
  </si>
  <si>
    <t>No especificado</t>
  </si>
  <si>
    <t>Estados Unidos Mexicanos</t>
  </si>
  <si>
    <t>Total</t>
  </si>
  <si>
    <t>Lámina de asbesto o metálica</t>
  </si>
  <si>
    <t>Carrizo, bambú o palma</t>
  </si>
  <si>
    <t>Embarro o bajareque</t>
  </si>
  <si>
    <t>Madera</t>
  </si>
  <si>
    <t>Adobe</t>
  </si>
  <si>
    <t>Tabique, ladrillo, block, piedra, cantera, cemento o concreto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</si>
  <si>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</si>
  <si>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</si>
  <si>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</si>
  <si>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</si>
  <si>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</si>
  <si>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</si>
  <si>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</si>
  <si>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</si>
  <si>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</si>
  <si>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</si>
  <si>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</si>
  <si>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</si>
  <si>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</si>
  <si>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</si>
  <si>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</si>
  <si>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</si>
  <si>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</si>
  <si>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</si>
  <si>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</si>
  <si>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</si>
  <si>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</si>
  <si>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</si>
  <si>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</si>
  <si>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</si>
  <si>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</si>
  <si>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</si>
  <si>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</si>
  <si>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</si>
  <si>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</si>
  <si>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</si>
  <si>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</si>
  <si>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</si>
  <si>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r>
      <t>1</t>
    </r>
    <r>
      <rPr>
        <sz val="8"/>
        <color indexed="8"/>
        <rFont val="Arial Narrow"/>
        <family val="2"/>
      </rPr>
      <t>  Excluye las siguientes clases de vivienda: locales no construidos para habitación, viviendas móviles y refugios.</t>
    </r>
  </si>
  <si>
    <t>   Nota: Los límites de confianza se calculan al 90%.</t>
  </si>
  <si>
    <t>INEGI. Tabulados de la Encuesta Intercensal 2015</t>
  </si>
  <si>
    <t>Fecha de elaboración: 24/10/2016</t>
  </si>
  <si>
    <t>09 Ciudad de México</t>
  </si>
  <si>
    <t>Nota: Los límites de confianza se calculan al 90 por ciento.</t>
  </si>
  <si>
    <t>Porcentaje de viviendas particulares habitadas con paredes construidas con materiales precarios</t>
  </si>
  <si>
    <t>Viviendas particulares habitadas con paredes construidas con materiales precarios</t>
  </si>
  <si>
    <t>Lugar Nacional</t>
  </si>
  <si>
    <t>Porcentaje de viviendas particulares habitadas con techos precarios</t>
  </si>
  <si>
    <t>INEGI. XII Censo General de Población y Vivienda 2000. Tabulados básicos.</t>
  </si>
  <si>
    <t>Material predominante en paredes</t>
  </si>
  <si>
    <t>Viviendas particulares habitadas /1</t>
  </si>
  <si>
    <t>Lámina de asbesto y metálica</t>
  </si>
  <si>
    <t>Total Nacional</t>
  </si>
  <si>
    <t>Carrizo, bambú y palma</t>
  </si>
  <si>
    <t>Embarro y bajareque</t>
  </si>
  <si>
    <t>22 Querétaro de Arteaga</t>
  </si>
  <si>
    <t>30 Veracruz-Llave</t>
  </si>
  <si>
    <t>/1 El total de viviendas particulares habitadas no incluye los refugios, debido a que no se captaron características en esta clase de vivienda.</t>
  </si>
  <si>
    <t xml:space="preserve">  Se excluyen además 425 724 viviendas sin información de ocupantes, las cuales se clasificaron en el rubro "No especificado"</t>
  </si>
  <si>
    <t xml:space="preserve">  de la variable "Clase de vivienda particular" en los cuadros: CPyV2000_Nal_VI01 y CPyV2000_Nal_VI02.</t>
  </si>
  <si>
    <t>!</t>
  </si>
  <si>
    <t>Nota: Se excluye la información de los locales no construidos para habitación, las viviendas móviles y los refugios.</t>
  </si>
  <si>
    <t>        Los límites de confianza se calculan al 90 por ciento.</t>
  </si>
  <si>
    <t xml:space="preserve">Viviendas particulares habitadas </t>
  </si>
  <si>
    <t>Lugar nacional</t>
  </si>
  <si>
    <r>
      <t>Viviendas particulares habitadas</t>
    </r>
    <r>
      <rPr>
        <b/>
        <vertAlign val="superscript"/>
        <sz val="8"/>
        <color indexed="9"/>
        <rFont val="Arial"/>
        <family val="2"/>
      </rPr>
      <t>1</t>
    </r>
  </si>
  <si>
    <r>
      <t>1</t>
    </r>
    <r>
      <rPr>
        <sz val="8"/>
        <color indexed="8"/>
        <rFont val="Arial"/>
        <family val="2"/>
      </rPr>
      <t>  Excluye las siguientes clases de vivienda: locales no construidos para habitación, viviendas móviles y refugios.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</si>
</sst>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,##0.00"/>
    <numFmt numFmtId="165" formatCode="##,##0"/>
    <numFmt numFmtId="166" formatCode="###\ ###\ ###\ ##0"/>
  </numFmts>
  <fonts count="2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sz val="10"/>
      <color rgb="FF000000"/>
      <name val="Times New Roman"/>
      <family val="1"/>
    </font>
    <font>
      <b/>
      <sz val="24"/>
      <color rgb="FF000000"/>
      <name val="Arial Narrow"/>
      <family val="2"/>
    </font>
    <font>
      <b/>
      <sz val="7"/>
      <color rgb="FF000000"/>
      <name val="Arial Narrow"/>
      <family val="2"/>
    </font>
    <font>
      <vertAlign val="superscript"/>
      <sz val="8"/>
      <color rgb="FF000000"/>
      <name val="Arial Narrow"/>
      <family val="2"/>
    </font>
    <font>
      <sz val="8"/>
      <color indexed="8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rgb="FF003A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color rgb="FF535B60"/>
      <name val="Arial"/>
      <family val="2"/>
    </font>
    <font>
      <b/>
      <sz val="11"/>
      <color theme="1"/>
      <name val="Arial"/>
      <family val="2"/>
    </font>
    <font>
      <b/>
      <vertAlign val="superscript"/>
      <sz val="8"/>
      <color indexed="9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 style="thin">
        <color indexed="9"/>
      </left>
      <right/>
      <top style="thin">
        <color rgb="FF808080"/>
      </top>
      <bottom style="thin">
        <color rgb="FFE0E0E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E0E0E0"/>
      </right>
      <top style="thin">
        <color rgb="FFE0E0E0"/>
      </top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/>
      <diagonal/>
    </border>
    <border>
      <left style="thin">
        <color rgb="FFE0E0E0"/>
      </left>
      <right style="thin">
        <color indexed="9"/>
      </right>
      <top style="thin">
        <color rgb="FFE0E0E0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3" fontId="7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1" fillId="2" borderId="0" xfId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4" fillId="0" borderId="0" xfId="3" applyFont="1"/>
    <xf numFmtId="0" fontId="15" fillId="0" borderId="0" xfId="3" applyFont="1"/>
    <xf numFmtId="0" fontId="16" fillId="3" borderId="0" xfId="3" applyFont="1" applyFill="1" applyBorder="1"/>
    <xf numFmtId="0" fontId="17" fillId="0" borderId="0" xfId="3" applyFont="1"/>
    <xf numFmtId="0" fontId="17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left" vertical="center" wrapText="1"/>
    </xf>
    <xf numFmtId="0" fontId="19" fillId="2" borderId="0" xfId="0" applyFont="1" applyFill="1" applyAlignment="1" applyProtection="1">
      <alignment horizontal="left"/>
    </xf>
    <xf numFmtId="0" fontId="21" fillId="4" borderId="0" xfId="0" applyFont="1" applyFill="1"/>
    <xf numFmtId="0" fontId="19" fillId="2" borderId="0" xfId="0" applyFont="1" applyFill="1" applyAlignment="1" applyProtection="1">
      <alignment horizontal="center"/>
    </xf>
    <xf numFmtId="0" fontId="20" fillId="5" borderId="12" xfId="0" applyFont="1" applyFill="1" applyBorder="1" applyAlignment="1" applyProtection="1">
      <alignment horizontal="center" vertical="center" wrapText="1"/>
    </xf>
    <xf numFmtId="0" fontId="23" fillId="5" borderId="12" xfId="0" applyFont="1" applyFill="1" applyBorder="1" applyAlignment="1" applyProtection="1">
      <alignment horizontal="center" vertical="center" wrapText="1"/>
    </xf>
    <xf numFmtId="0" fontId="20" fillId="5" borderId="12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left" vertical="center" wrapText="1"/>
    </xf>
    <xf numFmtId="166" fontId="19" fillId="4" borderId="0" xfId="0" applyNumberFormat="1" applyFont="1" applyFill="1" applyAlignment="1" applyProtection="1">
      <alignment horizontal="right" vertical="center" wrapText="1"/>
    </xf>
    <xf numFmtId="2" fontId="19" fillId="4" borderId="0" xfId="0" applyNumberFormat="1" applyFont="1" applyFill="1" applyAlignment="1" applyProtection="1">
      <alignment horizontal="right" vertical="center" wrapText="1"/>
    </xf>
    <xf numFmtId="0" fontId="19" fillId="4" borderId="0" xfId="0" applyFont="1" applyFill="1" applyAlignment="1" applyProtection="1">
      <alignment horizontal="center"/>
    </xf>
    <xf numFmtId="0" fontId="19" fillId="4" borderId="0" xfId="0" applyFont="1" applyFill="1" applyAlignment="1" applyProtection="1">
      <alignment horizontal="left"/>
    </xf>
    <xf numFmtId="0" fontId="24" fillId="0" borderId="0" xfId="0" applyFont="1" applyAlignment="1">
      <alignment horizontal="left" vertical="center" indent="1"/>
    </xf>
    <xf numFmtId="0" fontId="25" fillId="4" borderId="0" xfId="0" applyFont="1" applyFill="1"/>
    <xf numFmtId="0" fontId="20" fillId="5" borderId="0" xfId="0" applyFont="1" applyFill="1" applyBorder="1" applyAlignment="1" applyProtection="1">
      <alignment horizontal="center" vertical="center" wrapText="1"/>
    </xf>
    <xf numFmtId="0" fontId="20" fillId="5" borderId="13" xfId="0" applyFont="1" applyFill="1" applyBorder="1" applyAlignment="1" applyProtection="1">
      <alignment horizontal="center" vertical="center" wrapText="1"/>
    </xf>
    <xf numFmtId="1" fontId="19" fillId="4" borderId="0" xfId="0" applyNumberFormat="1" applyFont="1" applyFill="1" applyAlignment="1" applyProtection="1">
      <alignment horizontal="right" vertical="center" wrapText="1"/>
    </xf>
    <xf numFmtId="0" fontId="22" fillId="6" borderId="0" xfId="0" applyFont="1" applyFill="1" applyAlignment="1" applyProtection="1">
      <alignment horizontal="left" vertical="center" wrapText="1"/>
    </xf>
    <xf numFmtId="166" fontId="22" fillId="6" borderId="0" xfId="0" applyNumberFormat="1" applyFont="1" applyFill="1" applyAlignment="1" applyProtection="1">
      <alignment horizontal="right" vertical="center" wrapText="1"/>
    </xf>
    <xf numFmtId="2" fontId="22" fillId="6" borderId="0" xfId="0" applyNumberFormat="1" applyFont="1" applyFill="1" applyAlignment="1" applyProtection="1">
      <alignment horizontal="right" vertical="center" wrapText="1"/>
    </xf>
    <xf numFmtId="1" fontId="22" fillId="6" borderId="0" xfId="0" applyNumberFormat="1" applyFont="1" applyFill="1" applyAlignment="1" applyProtection="1">
      <alignment horizontal="right" vertical="center" wrapText="1"/>
    </xf>
    <xf numFmtId="0" fontId="20" fillId="5" borderId="15" xfId="0" applyFont="1" applyFill="1" applyBorder="1" applyAlignment="1" applyProtection="1">
      <alignment horizontal="center" vertical="center" wrapText="1"/>
    </xf>
    <xf numFmtId="0" fontId="20" fillId="5" borderId="14" xfId="0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left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3" fontId="20" fillId="5" borderId="2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164" fontId="19" fillId="4" borderId="0" xfId="0" applyNumberFormat="1" applyFont="1" applyFill="1" applyBorder="1" applyAlignment="1">
      <alignment horizontal="left" vertical="top" wrapText="1"/>
    </xf>
    <xf numFmtId="165" fontId="19" fillId="4" borderId="0" xfId="0" applyNumberFormat="1" applyFont="1" applyFill="1" applyBorder="1" applyAlignment="1">
      <alignment horizontal="right" vertical="top" wrapText="1"/>
    </xf>
    <xf numFmtId="164" fontId="19" fillId="4" borderId="0" xfId="0" applyNumberFormat="1" applyFont="1" applyFill="1" applyBorder="1" applyAlignment="1">
      <alignment horizontal="right" vertical="top" wrapText="1"/>
    </xf>
    <xf numFmtId="0" fontId="19" fillId="4" borderId="0" xfId="0" applyFont="1" applyFill="1" applyBorder="1" applyAlignment="1">
      <alignment horizontal="center"/>
    </xf>
    <xf numFmtId="164" fontId="14" fillId="6" borderId="0" xfId="0" applyNumberFormat="1" applyFont="1" applyFill="1" applyBorder="1" applyAlignment="1">
      <alignment horizontal="left" vertical="top" wrapText="1"/>
    </xf>
    <xf numFmtId="165" fontId="14" fillId="6" borderId="0" xfId="0" applyNumberFormat="1" applyFont="1" applyFill="1" applyBorder="1" applyAlignment="1">
      <alignment horizontal="right" vertical="top" wrapText="1"/>
    </xf>
    <xf numFmtId="164" fontId="14" fillId="6" borderId="0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2" fontId="19" fillId="4" borderId="0" xfId="0" applyNumberFormat="1" applyFont="1" applyFill="1" applyBorder="1" applyAlignment="1">
      <alignment horizontal="center"/>
    </xf>
    <xf numFmtId="3" fontId="19" fillId="4" borderId="0" xfId="0" applyNumberFormat="1" applyFont="1" applyFill="1" applyBorder="1" applyAlignment="1">
      <alignment horizontal="center"/>
    </xf>
    <xf numFmtId="0" fontId="27" fillId="4" borderId="0" xfId="0" applyFont="1" applyFill="1" applyBorder="1" applyAlignment="1">
      <alignment horizontal="left"/>
    </xf>
    <xf numFmtId="10" fontId="21" fillId="4" borderId="0" xfId="2" applyNumberFormat="1" applyFont="1" applyFill="1" applyBorder="1" applyAlignment="1">
      <alignment horizontal="center"/>
    </xf>
    <xf numFmtId="0" fontId="19" fillId="4" borderId="0" xfId="0" applyFont="1" applyFill="1" applyBorder="1" applyAlignment="1">
      <alignment horizontal="left"/>
    </xf>
    <xf numFmtId="0" fontId="19" fillId="4" borderId="0" xfId="0" applyFont="1" applyFill="1" applyBorder="1" applyAlignment="1">
      <alignment horizontal="left" vertical="top" wrapText="1"/>
    </xf>
    <xf numFmtId="3" fontId="19" fillId="4" borderId="0" xfId="0" applyNumberFormat="1" applyFont="1" applyFill="1" applyBorder="1" applyAlignment="1">
      <alignment horizontal="right" vertical="top" wrapText="1"/>
    </xf>
    <xf numFmtId="10" fontId="21" fillId="4" borderId="0" xfId="2" applyNumberFormat="1" applyFont="1" applyFill="1" applyBorder="1" applyAlignment="1">
      <alignment horizontal="right" vertical="top" wrapText="1"/>
    </xf>
    <xf numFmtId="10" fontId="19" fillId="4" borderId="0" xfId="2" applyNumberFormat="1" applyFont="1" applyFill="1" applyBorder="1" applyAlignment="1">
      <alignment horizontal="right" vertical="top" wrapText="1"/>
    </xf>
    <xf numFmtId="0" fontId="19" fillId="4" borderId="0" xfId="2" applyNumberFormat="1" applyFont="1" applyFill="1" applyBorder="1" applyAlignment="1">
      <alignment horizontal="right" vertical="top" wrapText="1"/>
    </xf>
    <xf numFmtId="0" fontId="14" fillId="6" borderId="0" xfId="0" applyFont="1" applyFill="1" applyBorder="1" applyAlignment="1">
      <alignment horizontal="left" vertical="top" wrapText="1"/>
    </xf>
    <xf numFmtId="3" fontId="14" fillId="6" borderId="0" xfId="0" applyNumberFormat="1" applyFont="1" applyFill="1" applyBorder="1" applyAlignment="1">
      <alignment horizontal="right" vertical="top" wrapText="1"/>
    </xf>
    <xf numFmtId="10" fontId="14" fillId="6" borderId="0" xfId="2" applyNumberFormat="1" applyFont="1" applyFill="1" applyBorder="1" applyAlignment="1">
      <alignment horizontal="right" vertical="top" wrapText="1"/>
    </xf>
    <xf numFmtId="0" fontId="14" fillId="6" borderId="0" xfId="2" applyNumberFormat="1" applyFont="1" applyFill="1" applyBorder="1" applyAlignment="1">
      <alignment horizontal="right" vertical="top" wrapText="1"/>
    </xf>
    <xf numFmtId="0" fontId="18" fillId="5" borderId="10" xfId="3" applyFont="1" applyFill="1" applyBorder="1" applyAlignment="1">
      <alignment horizontal="center" vertical="center" wrapText="1"/>
    </xf>
    <xf numFmtId="0" fontId="18" fillId="5" borderId="11" xfId="3" applyFont="1" applyFill="1" applyBorder="1" applyAlignment="1">
      <alignment horizontal="center" vertical="center" wrapText="1"/>
    </xf>
    <xf numFmtId="0" fontId="15" fillId="4" borderId="0" xfId="3" applyFont="1" applyFill="1" applyBorder="1" applyAlignment="1">
      <alignment horizontal="left" vertical="center"/>
    </xf>
    <xf numFmtId="3" fontId="15" fillId="4" borderId="0" xfId="3" applyNumberFormat="1" applyFont="1" applyFill="1" applyBorder="1" applyAlignment="1">
      <alignment horizontal="right" vertical="center"/>
    </xf>
    <xf numFmtId="0" fontId="15" fillId="4" borderId="0" xfId="3" applyFont="1" applyFill="1" applyBorder="1"/>
    <xf numFmtId="10" fontId="15" fillId="4" borderId="0" xfId="2" applyNumberFormat="1" applyFont="1" applyFill="1" applyBorder="1" applyAlignment="1">
      <alignment horizontal="right" vertical="center"/>
    </xf>
    <xf numFmtId="3" fontId="15" fillId="4" borderId="0" xfId="3" applyNumberFormat="1" applyFont="1" applyFill="1" applyBorder="1"/>
    <xf numFmtId="0" fontId="14" fillId="6" borderId="0" xfId="3" applyFont="1" applyFill="1" applyBorder="1" applyAlignment="1">
      <alignment horizontal="left" vertical="center"/>
    </xf>
    <xf numFmtId="3" fontId="14" fillId="6" borderId="0" xfId="3" applyNumberFormat="1" applyFont="1" applyFill="1" applyBorder="1" applyAlignment="1">
      <alignment horizontal="right" vertical="center"/>
    </xf>
    <xf numFmtId="10" fontId="14" fillId="6" borderId="0" xfId="2" applyNumberFormat="1" applyFont="1" applyFill="1" applyBorder="1" applyAlignment="1">
      <alignment horizontal="right" vertical="center"/>
    </xf>
  </cellXfs>
  <cellStyles count="4">
    <cellStyle name="Hipervínculo" xfId="1" builtinId="8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colors>
    <mruColors>
      <color rgb="FF47948F"/>
      <color rgb="FF47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1</xdr:col>
      <xdr:colOff>330492</xdr:colOff>
      <xdr:row>2</xdr:row>
      <xdr:rowOff>60605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104775"/>
          <a:ext cx="1902117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104775</xdr:rowOff>
    </xdr:from>
    <xdr:to>
      <xdr:col>0</xdr:col>
      <xdr:colOff>1959267</xdr:colOff>
      <xdr:row>2</xdr:row>
      <xdr:rowOff>79655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104775"/>
          <a:ext cx="1902117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235242</xdr:colOff>
      <xdr:row>2</xdr:row>
      <xdr:rowOff>89180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33350"/>
          <a:ext cx="1902117" cy="29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178092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3825"/>
          <a:ext cx="1902117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1"/>
  <sheetViews>
    <sheetView showGridLines="0" zoomScaleNormal="100" workbookViewId="0">
      <pane ySplit="7" topLeftCell="A8" activePane="bottomLeft" state="frozen"/>
      <selection pane="bottomLeft" activeCell="D13" sqref="D13"/>
    </sheetView>
  </sheetViews>
  <sheetFormatPr baseColWidth="10" defaultRowHeight="11.25" x14ac:dyDescent="0.2"/>
  <cols>
    <col min="1" max="1" width="24.7109375" style="14" customWidth="1"/>
    <col min="2" max="2" width="43.7109375" style="14" customWidth="1"/>
    <col min="3" max="3" width="12.42578125" style="14" customWidth="1"/>
    <col min="4" max="16384" width="11.42578125" style="14"/>
  </cols>
  <sheetData>
    <row r="1" spans="1:6" ht="12" customHeight="1" x14ac:dyDescent="0.2">
      <c r="A1" s="13"/>
      <c r="B1" s="13"/>
      <c r="C1" s="13"/>
    </row>
    <row r="2" spans="1:6" ht="15" x14ac:dyDescent="0.25">
      <c r="A2" s="15"/>
      <c r="B2" s="15"/>
      <c r="C2" s="13"/>
    </row>
    <row r="3" spans="1:6" ht="12.75" x14ac:dyDescent="0.2">
      <c r="A3" s="16"/>
      <c r="B3" s="16"/>
      <c r="C3" s="16"/>
    </row>
    <row r="4" spans="1:6" s="18" customFormat="1" ht="14.25" customHeight="1" x14ac:dyDescent="0.25">
      <c r="A4" s="32" t="s">
        <v>53</v>
      </c>
      <c r="B4" s="17"/>
      <c r="C4" s="17"/>
    </row>
    <row r="5" spans="1:6" s="18" customFormat="1" ht="14.25" customHeight="1" thickBot="1" x14ac:dyDescent="0.3">
      <c r="A5" s="17"/>
      <c r="B5" s="17"/>
      <c r="C5" s="17"/>
    </row>
    <row r="6" spans="1:6" s="18" customFormat="1" ht="57.75" customHeight="1" thickBot="1" x14ac:dyDescent="0.3">
      <c r="A6" s="80" t="s">
        <v>2</v>
      </c>
      <c r="B6" s="80" t="s">
        <v>58</v>
      </c>
      <c r="C6" s="80" t="s">
        <v>59</v>
      </c>
      <c r="D6" s="80" t="s">
        <v>54</v>
      </c>
      <c r="E6" s="80" t="s">
        <v>53</v>
      </c>
      <c r="F6" s="80" t="s">
        <v>55</v>
      </c>
    </row>
    <row r="7" spans="1:6" s="19" customFormat="1" ht="47.25" customHeight="1" x14ac:dyDescent="0.25">
      <c r="A7" s="81"/>
      <c r="B7" s="81"/>
      <c r="C7" s="81"/>
      <c r="D7" s="81"/>
      <c r="E7" s="81"/>
      <c r="F7" s="81"/>
    </row>
    <row r="8" spans="1:6" s="84" customFormat="1" ht="14.25" customHeight="1" x14ac:dyDescent="0.2">
      <c r="A8" s="82" t="s">
        <v>15</v>
      </c>
      <c r="B8" s="82" t="s">
        <v>62</v>
      </c>
      <c r="C8" s="83">
        <v>11</v>
      </c>
      <c r="D8" s="83"/>
      <c r="E8" s="83"/>
      <c r="F8" s="83"/>
    </row>
    <row r="9" spans="1:6" s="84" customFormat="1" ht="14.25" customHeight="1" x14ac:dyDescent="0.2">
      <c r="A9" s="82" t="s">
        <v>15</v>
      </c>
      <c r="B9" s="82" t="s">
        <v>63</v>
      </c>
      <c r="C9" s="83">
        <v>97</v>
      </c>
      <c r="D9" s="83"/>
      <c r="E9" s="83"/>
      <c r="F9" s="83"/>
    </row>
    <row r="10" spans="1:6" s="84" customFormat="1" ht="14.25" customHeight="1" x14ac:dyDescent="0.2">
      <c r="A10" s="82" t="s">
        <v>15</v>
      </c>
      <c r="B10" s="82" t="s">
        <v>60</v>
      </c>
      <c r="C10" s="83">
        <v>258</v>
      </c>
      <c r="D10" s="83"/>
      <c r="E10" s="83"/>
      <c r="F10" s="83"/>
    </row>
    <row r="11" spans="1:6" s="84" customFormat="1" ht="14.25" customHeight="1" x14ac:dyDescent="0.2">
      <c r="A11" s="82" t="s">
        <v>15</v>
      </c>
      <c r="B11" s="82" t="s">
        <v>5</v>
      </c>
      <c r="C11" s="83">
        <v>193</v>
      </c>
      <c r="D11" s="83"/>
      <c r="E11" s="83"/>
      <c r="F11" s="83"/>
    </row>
    <row r="12" spans="1:6" s="84" customFormat="1" ht="14.25" customHeight="1" x14ac:dyDescent="0.2">
      <c r="A12" s="82" t="s">
        <v>15</v>
      </c>
      <c r="B12" s="82" t="s">
        <v>4</v>
      </c>
      <c r="C12" s="83">
        <v>190</v>
      </c>
      <c r="D12" s="83"/>
      <c r="E12" s="83"/>
      <c r="F12" s="83"/>
    </row>
    <row r="13" spans="1:6" s="84" customFormat="1" ht="14.25" customHeight="1" x14ac:dyDescent="0.2">
      <c r="A13" s="82" t="s">
        <v>15</v>
      </c>
      <c r="B13" s="82" t="s">
        <v>8</v>
      </c>
      <c r="C13" s="83">
        <v>199398</v>
      </c>
      <c r="D13" s="83">
        <f>C8+C9+C10+C11+C12</f>
        <v>749</v>
      </c>
      <c r="E13" s="85">
        <f>D13/C13</f>
        <v>3.7563064825123622E-3</v>
      </c>
      <c r="F13" s="83">
        <f>_xlfn.RANK.EQ(E13,E$13:E$199,0)</f>
        <v>31</v>
      </c>
    </row>
    <row r="14" spans="1:6" s="84" customFormat="1" ht="14.25" customHeight="1" x14ac:dyDescent="0.2">
      <c r="A14" s="82" t="s">
        <v>16</v>
      </c>
      <c r="B14" s="82" t="s">
        <v>62</v>
      </c>
      <c r="C14" s="83">
        <v>236</v>
      </c>
      <c r="D14" s="83"/>
      <c r="E14" s="85"/>
      <c r="F14" s="83"/>
    </row>
    <row r="15" spans="1:6" s="84" customFormat="1" ht="14.25" customHeight="1" x14ac:dyDescent="0.2">
      <c r="A15" s="82" t="s">
        <v>16</v>
      </c>
      <c r="B15" s="82" t="s">
        <v>63</v>
      </c>
      <c r="C15" s="83">
        <v>1285</v>
      </c>
      <c r="D15" s="83"/>
      <c r="E15" s="85"/>
      <c r="F15" s="83"/>
    </row>
    <row r="16" spans="1:6" s="84" customFormat="1" ht="14.25" customHeight="1" x14ac:dyDescent="0.2">
      <c r="A16" s="82" t="s">
        <v>16</v>
      </c>
      <c r="B16" s="82" t="s">
        <v>60</v>
      </c>
      <c r="C16" s="83">
        <v>5602</v>
      </c>
      <c r="D16" s="83"/>
      <c r="E16" s="85"/>
      <c r="F16" s="83"/>
    </row>
    <row r="17" spans="1:6" s="84" customFormat="1" ht="14.25" customHeight="1" x14ac:dyDescent="0.2">
      <c r="A17" s="82" t="s">
        <v>16</v>
      </c>
      <c r="B17" s="82" t="s">
        <v>5</v>
      </c>
      <c r="C17" s="83">
        <v>2754</v>
      </c>
      <c r="D17" s="83"/>
      <c r="E17" s="85"/>
      <c r="F17" s="83"/>
    </row>
    <row r="18" spans="1:6" s="84" customFormat="1" ht="14.25" customHeight="1" x14ac:dyDescent="0.2">
      <c r="A18" s="82" t="s">
        <v>16</v>
      </c>
      <c r="B18" s="82" t="s">
        <v>4</v>
      </c>
      <c r="C18" s="83">
        <v>3332</v>
      </c>
      <c r="D18" s="83"/>
      <c r="E18" s="85"/>
      <c r="F18" s="83"/>
    </row>
    <row r="19" spans="1:6" s="84" customFormat="1" ht="14.25" customHeight="1" x14ac:dyDescent="0.2">
      <c r="A19" s="82" t="s">
        <v>16</v>
      </c>
      <c r="B19" s="82" t="s">
        <v>8</v>
      </c>
      <c r="C19" s="83">
        <v>559402</v>
      </c>
      <c r="D19" s="83">
        <f>C14+C15+C16+C17+C18</f>
        <v>13209</v>
      </c>
      <c r="E19" s="85">
        <f>D19/C19</f>
        <v>2.3612715006381815E-2</v>
      </c>
      <c r="F19" s="83">
        <f>_xlfn.RANK.EQ(E19,E$13:E$199,0)</f>
        <v>18</v>
      </c>
    </row>
    <row r="20" spans="1:6" s="84" customFormat="1" ht="14.25" customHeight="1" x14ac:dyDescent="0.2">
      <c r="A20" s="82" t="s">
        <v>17</v>
      </c>
      <c r="B20" s="82" t="s">
        <v>62</v>
      </c>
      <c r="C20" s="83">
        <v>566</v>
      </c>
      <c r="D20" s="83"/>
      <c r="E20" s="85"/>
      <c r="F20" s="83"/>
    </row>
    <row r="21" spans="1:6" s="84" customFormat="1" ht="14.25" customHeight="1" x14ac:dyDescent="0.2">
      <c r="A21" s="82" t="s">
        <v>17</v>
      </c>
      <c r="B21" s="82" t="s">
        <v>63</v>
      </c>
      <c r="C21" s="83">
        <v>290</v>
      </c>
      <c r="D21" s="83"/>
      <c r="E21" s="85"/>
      <c r="F21" s="83"/>
    </row>
    <row r="22" spans="1:6" s="84" customFormat="1" ht="14.25" customHeight="1" x14ac:dyDescent="0.2">
      <c r="A22" s="82" t="s">
        <v>17</v>
      </c>
      <c r="B22" s="82" t="s">
        <v>60</v>
      </c>
      <c r="C22" s="83">
        <v>1415</v>
      </c>
      <c r="D22" s="83"/>
      <c r="E22" s="85"/>
      <c r="F22" s="83"/>
    </row>
    <row r="23" spans="1:6" s="84" customFormat="1" ht="14.25" customHeight="1" x14ac:dyDescent="0.2">
      <c r="A23" s="82" t="s">
        <v>17</v>
      </c>
      <c r="B23" s="82" t="s">
        <v>5</v>
      </c>
      <c r="C23" s="83">
        <v>4745</v>
      </c>
      <c r="D23" s="83"/>
      <c r="E23" s="85"/>
      <c r="F23" s="83"/>
    </row>
    <row r="24" spans="1:6" s="84" customFormat="1" ht="14.25" customHeight="1" x14ac:dyDescent="0.2">
      <c r="A24" s="82" t="s">
        <v>17</v>
      </c>
      <c r="B24" s="82" t="s">
        <v>4</v>
      </c>
      <c r="C24" s="83">
        <v>732</v>
      </c>
      <c r="D24" s="83"/>
      <c r="E24" s="85"/>
      <c r="F24" s="83"/>
    </row>
    <row r="25" spans="1:6" s="84" customFormat="1" ht="14.25" customHeight="1" x14ac:dyDescent="0.2">
      <c r="A25" s="82" t="s">
        <v>17</v>
      </c>
      <c r="B25" s="82" t="s">
        <v>8</v>
      </c>
      <c r="C25" s="83">
        <v>104341</v>
      </c>
      <c r="D25" s="83">
        <f>C20+C21+C22+C23+C24</f>
        <v>7748</v>
      </c>
      <c r="E25" s="85">
        <f>D25/C25</f>
        <v>7.4256524280963382E-2</v>
      </c>
      <c r="F25" s="83">
        <f>_xlfn.RANK.EQ(E25,E$13:E$199,0)</f>
        <v>9</v>
      </c>
    </row>
    <row r="26" spans="1:6" s="84" customFormat="1" ht="14.25" customHeight="1" x14ac:dyDescent="0.2">
      <c r="A26" s="82" t="s">
        <v>18</v>
      </c>
      <c r="B26" s="82" t="s">
        <v>62</v>
      </c>
      <c r="C26" s="83">
        <v>1706</v>
      </c>
      <c r="D26" s="83"/>
      <c r="E26" s="85"/>
      <c r="F26" s="83"/>
    </row>
    <row r="27" spans="1:6" s="84" customFormat="1" ht="14.25" customHeight="1" x14ac:dyDescent="0.2">
      <c r="A27" s="82" t="s">
        <v>18</v>
      </c>
      <c r="B27" s="82" t="s">
        <v>63</v>
      </c>
      <c r="C27" s="83">
        <v>6760</v>
      </c>
      <c r="D27" s="83"/>
      <c r="E27" s="85"/>
      <c r="F27" s="83"/>
    </row>
    <row r="28" spans="1:6" s="84" customFormat="1" ht="14.25" customHeight="1" x14ac:dyDescent="0.2">
      <c r="A28" s="82" t="s">
        <v>18</v>
      </c>
      <c r="B28" s="82" t="s">
        <v>60</v>
      </c>
      <c r="C28" s="83">
        <v>1621</v>
      </c>
      <c r="D28" s="83"/>
      <c r="E28" s="85"/>
      <c r="F28" s="83"/>
    </row>
    <row r="29" spans="1:6" s="84" customFormat="1" ht="14.25" customHeight="1" x14ac:dyDescent="0.2">
      <c r="A29" s="82" t="s">
        <v>18</v>
      </c>
      <c r="B29" s="82" t="s">
        <v>5</v>
      </c>
      <c r="C29" s="83">
        <v>4533</v>
      </c>
      <c r="D29" s="83"/>
      <c r="E29" s="85"/>
      <c r="F29" s="83"/>
    </row>
    <row r="30" spans="1:6" s="84" customFormat="1" ht="14.25" customHeight="1" x14ac:dyDescent="0.2">
      <c r="A30" s="82" t="s">
        <v>18</v>
      </c>
      <c r="B30" s="82" t="s">
        <v>4</v>
      </c>
      <c r="C30" s="83">
        <v>784</v>
      </c>
      <c r="D30" s="83"/>
      <c r="E30" s="85"/>
      <c r="F30" s="83"/>
    </row>
    <row r="31" spans="1:6" s="84" customFormat="1" ht="14.25" customHeight="1" x14ac:dyDescent="0.2">
      <c r="A31" s="82" t="s">
        <v>18</v>
      </c>
      <c r="B31" s="82" t="s">
        <v>8</v>
      </c>
      <c r="C31" s="83">
        <v>156125</v>
      </c>
      <c r="D31" s="83">
        <f>C26+C27+C28+C29+C30</f>
        <v>15404</v>
      </c>
      <c r="E31" s="85">
        <f>D31/C31</f>
        <v>9.8664531625300242E-2</v>
      </c>
      <c r="F31" s="83">
        <f>_xlfn.RANK.EQ(E31,E$13:E$199,0)</f>
        <v>7</v>
      </c>
    </row>
    <row r="32" spans="1:6" s="84" customFormat="1" ht="14.25" customHeight="1" x14ac:dyDescent="0.2">
      <c r="A32" s="82" t="s">
        <v>19</v>
      </c>
      <c r="B32" s="82" t="s">
        <v>62</v>
      </c>
      <c r="C32" s="83">
        <v>237</v>
      </c>
      <c r="D32" s="83"/>
      <c r="E32" s="85"/>
      <c r="F32" s="83"/>
    </row>
    <row r="33" spans="1:6" s="84" customFormat="1" ht="14.25" customHeight="1" x14ac:dyDescent="0.2">
      <c r="A33" s="82" t="s">
        <v>19</v>
      </c>
      <c r="B33" s="82" t="s">
        <v>63</v>
      </c>
      <c r="C33" s="83">
        <v>367</v>
      </c>
      <c r="D33" s="83"/>
      <c r="E33" s="85"/>
      <c r="F33" s="83"/>
    </row>
    <row r="34" spans="1:6" s="84" customFormat="1" ht="14.25" customHeight="1" x14ac:dyDescent="0.2">
      <c r="A34" s="82" t="s">
        <v>19</v>
      </c>
      <c r="B34" s="82" t="s">
        <v>60</v>
      </c>
      <c r="C34" s="83">
        <v>1089</v>
      </c>
      <c r="D34" s="83"/>
      <c r="E34" s="85"/>
      <c r="F34" s="83"/>
    </row>
    <row r="35" spans="1:6" s="84" customFormat="1" ht="14.25" customHeight="1" x14ac:dyDescent="0.2">
      <c r="A35" s="82" t="s">
        <v>19</v>
      </c>
      <c r="B35" s="82" t="s">
        <v>5</v>
      </c>
      <c r="C35" s="83">
        <v>2032</v>
      </c>
      <c r="D35" s="83"/>
      <c r="E35" s="85"/>
      <c r="F35" s="83"/>
    </row>
    <row r="36" spans="1:6" s="84" customFormat="1" ht="14.25" customHeight="1" x14ac:dyDescent="0.2">
      <c r="A36" s="82" t="s">
        <v>19</v>
      </c>
      <c r="B36" s="82" t="s">
        <v>4</v>
      </c>
      <c r="C36" s="83">
        <v>1080</v>
      </c>
      <c r="D36" s="83"/>
      <c r="E36" s="85"/>
      <c r="F36" s="83"/>
    </row>
    <row r="37" spans="1:6" s="84" customFormat="1" ht="14.25" customHeight="1" x14ac:dyDescent="0.2">
      <c r="A37" s="82" t="s">
        <v>19</v>
      </c>
      <c r="B37" s="82" t="s">
        <v>8</v>
      </c>
      <c r="C37" s="83">
        <v>539169</v>
      </c>
      <c r="D37" s="83">
        <f>C32+C33+C34+C35+C36</f>
        <v>4805</v>
      </c>
      <c r="E37" s="85">
        <f>D37/C37</f>
        <v>8.9118625143507872E-3</v>
      </c>
      <c r="F37" s="83">
        <f>_xlfn.RANK.EQ(E37,E$13:E$199,0)</f>
        <v>25</v>
      </c>
    </row>
    <row r="38" spans="1:6" s="84" customFormat="1" ht="14.25" customHeight="1" x14ac:dyDescent="0.2">
      <c r="A38" s="82" t="s">
        <v>20</v>
      </c>
      <c r="B38" s="82" t="s">
        <v>62</v>
      </c>
      <c r="C38" s="83">
        <v>2631</v>
      </c>
      <c r="D38" s="83"/>
      <c r="E38" s="85"/>
      <c r="F38" s="83"/>
    </row>
    <row r="39" spans="1:6" s="84" customFormat="1" ht="14.25" customHeight="1" x14ac:dyDescent="0.2">
      <c r="A39" s="82" t="s">
        <v>20</v>
      </c>
      <c r="B39" s="82" t="s">
        <v>63</v>
      </c>
      <c r="C39" s="83">
        <v>330</v>
      </c>
      <c r="D39" s="83"/>
      <c r="E39" s="85"/>
      <c r="F39" s="83"/>
    </row>
    <row r="40" spans="1:6" s="84" customFormat="1" ht="14.25" customHeight="1" x14ac:dyDescent="0.2">
      <c r="A40" s="82" t="s">
        <v>20</v>
      </c>
      <c r="B40" s="82" t="s">
        <v>60</v>
      </c>
      <c r="C40" s="83">
        <v>315</v>
      </c>
      <c r="D40" s="83"/>
      <c r="E40" s="85"/>
      <c r="F40" s="83"/>
    </row>
    <row r="41" spans="1:6" s="84" customFormat="1" ht="14.25" customHeight="1" x14ac:dyDescent="0.2">
      <c r="A41" s="82" t="s">
        <v>20</v>
      </c>
      <c r="B41" s="82" t="s">
        <v>5</v>
      </c>
      <c r="C41" s="83">
        <v>1726</v>
      </c>
      <c r="D41" s="83"/>
      <c r="E41" s="85"/>
      <c r="F41" s="83"/>
    </row>
    <row r="42" spans="1:6" s="84" customFormat="1" ht="14.25" customHeight="1" x14ac:dyDescent="0.2">
      <c r="A42" s="82" t="s">
        <v>20</v>
      </c>
      <c r="B42" s="82" t="s">
        <v>4</v>
      </c>
      <c r="C42" s="83">
        <v>368</v>
      </c>
      <c r="D42" s="83"/>
      <c r="E42" s="85"/>
      <c r="F42" s="83"/>
    </row>
    <row r="43" spans="1:6" s="84" customFormat="1" ht="14.25" customHeight="1" x14ac:dyDescent="0.2">
      <c r="A43" s="82" t="s">
        <v>20</v>
      </c>
      <c r="B43" s="82" t="s">
        <v>8</v>
      </c>
      <c r="C43" s="83">
        <v>124714</v>
      </c>
      <c r="D43" s="83">
        <f>C38+C39+C40+C41+C42</f>
        <v>5370</v>
      </c>
      <c r="E43" s="85">
        <f>D43/C43</f>
        <v>4.3058517888929872E-2</v>
      </c>
      <c r="F43" s="83">
        <f>_xlfn.RANK.EQ(E43,E$13:E$199,0)</f>
        <v>15</v>
      </c>
    </row>
    <row r="44" spans="1:6" s="84" customFormat="1" ht="14.25" customHeight="1" x14ac:dyDescent="0.2">
      <c r="A44" s="82" t="s">
        <v>21</v>
      </c>
      <c r="B44" s="82" t="s">
        <v>62</v>
      </c>
      <c r="C44" s="83">
        <v>20089</v>
      </c>
      <c r="D44" s="83"/>
      <c r="E44" s="85"/>
      <c r="F44" s="83"/>
    </row>
    <row r="45" spans="1:6" s="84" customFormat="1" ht="14.25" customHeight="1" x14ac:dyDescent="0.2">
      <c r="A45" s="82" t="s">
        <v>21</v>
      </c>
      <c r="B45" s="82" t="s">
        <v>63</v>
      </c>
      <c r="C45" s="83">
        <v>35778</v>
      </c>
      <c r="D45" s="83"/>
      <c r="E45" s="85"/>
      <c r="F45" s="83"/>
    </row>
    <row r="46" spans="1:6" s="84" customFormat="1" ht="14.25" customHeight="1" x14ac:dyDescent="0.2">
      <c r="A46" s="82" t="s">
        <v>21</v>
      </c>
      <c r="B46" s="82" t="s">
        <v>60</v>
      </c>
      <c r="C46" s="83">
        <v>15058</v>
      </c>
      <c r="D46" s="83"/>
      <c r="E46" s="85"/>
      <c r="F46" s="83"/>
    </row>
    <row r="47" spans="1:6" s="84" customFormat="1" ht="14.25" customHeight="1" x14ac:dyDescent="0.2">
      <c r="A47" s="82" t="s">
        <v>21</v>
      </c>
      <c r="B47" s="82" t="s">
        <v>5</v>
      </c>
      <c r="C47" s="83">
        <v>6823</v>
      </c>
      <c r="D47" s="83"/>
      <c r="E47" s="85"/>
      <c r="F47" s="83"/>
    </row>
    <row r="48" spans="1:6" s="84" customFormat="1" ht="14.25" customHeight="1" x14ac:dyDescent="0.2">
      <c r="A48" s="82" t="s">
        <v>21</v>
      </c>
      <c r="B48" s="82" t="s">
        <v>4</v>
      </c>
      <c r="C48" s="83">
        <v>4641</v>
      </c>
      <c r="D48" s="83"/>
      <c r="E48" s="85"/>
      <c r="F48" s="83"/>
    </row>
    <row r="49" spans="1:6" s="84" customFormat="1" ht="14.25" customHeight="1" x14ac:dyDescent="0.2">
      <c r="A49" s="82" t="s">
        <v>21</v>
      </c>
      <c r="B49" s="82" t="s">
        <v>8</v>
      </c>
      <c r="C49" s="83">
        <v>778845</v>
      </c>
      <c r="D49" s="83">
        <f>C44+C45+C46+C47+C48</f>
        <v>82389</v>
      </c>
      <c r="E49" s="85">
        <f>D49/C49</f>
        <v>0.1057835641237987</v>
      </c>
      <c r="F49" s="83">
        <f>_xlfn.RANK.EQ(E49,E$13:E$199,0)</f>
        <v>4</v>
      </c>
    </row>
    <row r="50" spans="1:6" s="84" customFormat="1" ht="14.25" customHeight="1" x14ac:dyDescent="0.2">
      <c r="A50" s="82" t="s">
        <v>22</v>
      </c>
      <c r="B50" s="82" t="s">
        <v>62</v>
      </c>
      <c r="C50" s="83">
        <v>260</v>
      </c>
      <c r="D50" s="83"/>
      <c r="E50" s="85"/>
      <c r="F50" s="83"/>
    </row>
    <row r="51" spans="1:6" s="84" customFormat="1" ht="14.25" customHeight="1" x14ac:dyDescent="0.2">
      <c r="A51" s="82" t="s">
        <v>22</v>
      </c>
      <c r="B51" s="82" t="s">
        <v>63</v>
      </c>
      <c r="C51" s="83">
        <v>617</v>
      </c>
      <c r="D51" s="83"/>
      <c r="E51" s="85"/>
      <c r="F51" s="83"/>
    </row>
    <row r="52" spans="1:6" s="84" customFormat="1" ht="14.25" customHeight="1" x14ac:dyDescent="0.2">
      <c r="A52" s="82" t="s">
        <v>22</v>
      </c>
      <c r="B52" s="82" t="s">
        <v>60</v>
      </c>
      <c r="C52" s="83">
        <v>636</v>
      </c>
      <c r="D52" s="83"/>
      <c r="E52" s="85"/>
      <c r="F52" s="83"/>
    </row>
    <row r="53" spans="1:6" s="84" customFormat="1" ht="14.25" customHeight="1" x14ac:dyDescent="0.2">
      <c r="A53" s="82" t="s">
        <v>22</v>
      </c>
      <c r="B53" s="82" t="s">
        <v>5</v>
      </c>
      <c r="C53" s="83">
        <v>1149</v>
      </c>
      <c r="D53" s="83"/>
      <c r="E53" s="85"/>
      <c r="F53" s="83"/>
    </row>
    <row r="54" spans="1:6" s="84" customFormat="1" ht="14.25" customHeight="1" x14ac:dyDescent="0.2">
      <c r="A54" s="82" t="s">
        <v>22</v>
      </c>
      <c r="B54" s="82" t="s">
        <v>4</v>
      </c>
      <c r="C54" s="83">
        <v>1088</v>
      </c>
      <c r="D54" s="83"/>
      <c r="E54" s="85"/>
      <c r="F54" s="83"/>
    </row>
    <row r="55" spans="1:6" s="84" customFormat="1" ht="14.25" customHeight="1" x14ac:dyDescent="0.2">
      <c r="A55" s="82" t="s">
        <v>22</v>
      </c>
      <c r="B55" s="82" t="s">
        <v>8</v>
      </c>
      <c r="C55" s="83">
        <v>733379</v>
      </c>
      <c r="D55" s="83">
        <f>C50+C51+C52+C53+C54</f>
        <v>3750</v>
      </c>
      <c r="E55" s="85">
        <f>D55/C55</f>
        <v>5.1133179433826169E-3</v>
      </c>
      <c r="F55" s="83">
        <f>_xlfn.RANK.EQ(E55,E$13:E$199,0)</f>
        <v>29</v>
      </c>
    </row>
    <row r="56" spans="1:6" s="84" customFormat="1" ht="14.25" customHeight="1" x14ac:dyDescent="0.2">
      <c r="A56" s="82" t="s">
        <v>23</v>
      </c>
      <c r="B56" s="82" t="s">
        <v>62</v>
      </c>
      <c r="C56" s="83">
        <v>37</v>
      </c>
      <c r="D56" s="83"/>
      <c r="E56" s="85"/>
      <c r="F56" s="83"/>
    </row>
    <row r="57" spans="1:6" s="84" customFormat="1" ht="14.25" customHeight="1" x14ac:dyDescent="0.2">
      <c r="A57" s="82" t="s">
        <v>23</v>
      </c>
      <c r="B57" s="82" t="s">
        <v>63</v>
      </c>
      <c r="C57" s="83">
        <v>357</v>
      </c>
      <c r="D57" s="83"/>
      <c r="E57" s="85"/>
      <c r="F57" s="83"/>
    </row>
    <row r="58" spans="1:6" s="84" customFormat="1" ht="14.25" customHeight="1" x14ac:dyDescent="0.2">
      <c r="A58" s="82" t="s">
        <v>23</v>
      </c>
      <c r="B58" s="82" t="s">
        <v>60</v>
      </c>
      <c r="C58" s="83">
        <v>6258</v>
      </c>
      <c r="D58" s="83"/>
      <c r="E58" s="85"/>
      <c r="F58" s="83"/>
    </row>
    <row r="59" spans="1:6" s="84" customFormat="1" ht="14.25" customHeight="1" x14ac:dyDescent="0.2">
      <c r="A59" s="82" t="s">
        <v>23</v>
      </c>
      <c r="B59" s="82" t="s">
        <v>5</v>
      </c>
      <c r="C59" s="83">
        <v>9563</v>
      </c>
      <c r="D59" s="83"/>
      <c r="E59" s="85"/>
      <c r="F59" s="83"/>
    </row>
    <row r="60" spans="1:6" s="84" customFormat="1" ht="14.25" customHeight="1" x14ac:dyDescent="0.2">
      <c r="A60" s="82" t="s">
        <v>23</v>
      </c>
      <c r="B60" s="82" t="s">
        <v>4</v>
      </c>
      <c r="C60" s="83">
        <v>1801</v>
      </c>
      <c r="D60" s="83"/>
      <c r="E60" s="85"/>
      <c r="F60" s="83"/>
    </row>
    <row r="61" spans="1:6" s="84" customFormat="1" ht="14.25" customHeight="1" x14ac:dyDescent="0.2">
      <c r="A61" s="82" t="s">
        <v>23</v>
      </c>
      <c r="B61" s="82" t="s">
        <v>8</v>
      </c>
      <c r="C61" s="83">
        <v>2103752</v>
      </c>
      <c r="D61" s="83">
        <f>C56+C57+C58+C59+C60</f>
        <v>18016</v>
      </c>
      <c r="E61" s="85">
        <f>D61/C61</f>
        <v>8.5637470576379725E-3</v>
      </c>
      <c r="F61" s="83">
        <f>_xlfn.RANK.EQ(E61,E$13:E$199,0)</f>
        <v>26</v>
      </c>
    </row>
    <row r="62" spans="1:6" s="84" customFormat="1" ht="14.25" customHeight="1" x14ac:dyDescent="0.2">
      <c r="A62" s="82" t="s">
        <v>24</v>
      </c>
      <c r="B62" s="82" t="s">
        <v>62</v>
      </c>
      <c r="C62" s="83">
        <v>345</v>
      </c>
      <c r="D62" s="83"/>
      <c r="E62" s="85"/>
      <c r="F62" s="83"/>
    </row>
    <row r="63" spans="1:6" s="84" customFormat="1" ht="14.25" customHeight="1" x14ac:dyDescent="0.2">
      <c r="A63" s="82" t="s">
        <v>24</v>
      </c>
      <c r="B63" s="82" t="s">
        <v>63</v>
      </c>
      <c r="C63" s="83">
        <v>266</v>
      </c>
      <c r="D63" s="83"/>
      <c r="E63" s="85"/>
      <c r="F63" s="83"/>
    </row>
    <row r="64" spans="1:6" s="84" customFormat="1" ht="14.25" customHeight="1" x14ac:dyDescent="0.2">
      <c r="A64" s="82" t="s">
        <v>24</v>
      </c>
      <c r="B64" s="82" t="s">
        <v>60</v>
      </c>
      <c r="C64" s="83">
        <v>283</v>
      </c>
      <c r="D64" s="83"/>
      <c r="E64" s="85"/>
      <c r="F64" s="83"/>
    </row>
    <row r="65" spans="1:6" s="84" customFormat="1" ht="14.25" customHeight="1" x14ac:dyDescent="0.2">
      <c r="A65" s="82" t="s">
        <v>24</v>
      </c>
      <c r="B65" s="82" t="s">
        <v>5</v>
      </c>
      <c r="C65" s="83">
        <v>1820</v>
      </c>
      <c r="D65" s="83"/>
      <c r="E65" s="85"/>
      <c r="F65" s="83"/>
    </row>
    <row r="66" spans="1:6" s="84" customFormat="1" ht="14.25" customHeight="1" x14ac:dyDescent="0.2">
      <c r="A66" s="82" t="s">
        <v>24</v>
      </c>
      <c r="B66" s="82" t="s">
        <v>4</v>
      </c>
      <c r="C66" s="83">
        <v>531</v>
      </c>
      <c r="D66" s="83"/>
      <c r="E66" s="85"/>
      <c r="F66" s="83"/>
    </row>
    <row r="67" spans="1:6" s="84" customFormat="1" ht="14.25" customHeight="1" x14ac:dyDescent="0.2">
      <c r="A67" s="82" t="s">
        <v>24</v>
      </c>
      <c r="B67" s="82" t="s">
        <v>8</v>
      </c>
      <c r="C67" s="83">
        <v>322288</v>
      </c>
      <c r="D67" s="83">
        <f>C62+C63+C64+C65+C66</f>
        <v>3245</v>
      </c>
      <c r="E67" s="85">
        <f>D67/C67</f>
        <v>1.0068634265005212E-2</v>
      </c>
      <c r="F67" s="83">
        <f>_xlfn.RANK.EQ(E67,E$13:E$199,0)</f>
        <v>23</v>
      </c>
    </row>
    <row r="68" spans="1:6" s="84" customFormat="1" ht="14.25" customHeight="1" x14ac:dyDescent="0.2">
      <c r="A68" s="82" t="s">
        <v>25</v>
      </c>
      <c r="B68" s="82" t="s">
        <v>62</v>
      </c>
      <c r="C68" s="83">
        <v>544</v>
      </c>
      <c r="D68" s="83"/>
      <c r="E68" s="85"/>
      <c r="F68" s="83"/>
    </row>
    <row r="69" spans="1:6" s="84" customFormat="1" ht="14.25" customHeight="1" x14ac:dyDescent="0.2">
      <c r="A69" s="82" t="s">
        <v>25</v>
      </c>
      <c r="B69" s="82" t="s">
        <v>63</v>
      </c>
      <c r="C69" s="83">
        <v>741</v>
      </c>
      <c r="D69" s="83"/>
      <c r="E69" s="85"/>
      <c r="F69" s="83"/>
    </row>
    <row r="70" spans="1:6" s="84" customFormat="1" ht="14.25" customHeight="1" x14ac:dyDescent="0.2">
      <c r="A70" s="82" t="s">
        <v>25</v>
      </c>
      <c r="B70" s="82" t="s">
        <v>60</v>
      </c>
      <c r="C70" s="83">
        <v>2730</v>
      </c>
      <c r="D70" s="83"/>
      <c r="E70" s="85"/>
      <c r="F70" s="83"/>
    </row>
    <row r="71" spans="1:6" s="84" customFormat="1" ht="14.25" customHeight="1" x14ac:dyDescent="0.2">
      <c r="A71" s="82" t="s">
        <v>25</v>
      </c>
      <c r="B71" s="82" t="s">
        <v>5</v>
      </c>
      <c r="C71" s="83">
        <v>5324</v>
      </c>
      <c r="D71" s="83"/>
      <c r="E71" s="85"/>
      <c r="F71" s="83"/>
    </row>
    <row r="72" spans="1:6" s="84" customFormat="1" ht="14.25" customHeight="1" x14ac:dyDescent="0.2">
      <c r="A72" s="82" t="s">
        <v>25</v>
      </c>
      <c r="B72" s="82" t="s">
        <v>4</v>
      </c>
      <c r="C72" s="83">
        <v>1324</v>
      </c>
      <c r="D72" s="83"/>
      <c r="E72" s="85"/>
      <c r="F72" s="83"/>
    </row>
    <row r="73" spans="1:6" s="84" customFormat="1" ht="14.25" customHeight="1" x14ac:dyDescent="0.2">
      <c r="A73" s="82" t="s">
        <v>25</v>
      </c>
      <c r="B73" s="82" t="s">
        <v>8</v>
      </c>
      <c r="C73" s="83">
        <v>918822</v>
      </c>
      <c r="D73" s="83">
        <f>C68+C69+C70+C71+C72</f>
        <v>10663</v>
      </c>
      <c r="E73" s="85">
        <f>D73/C73</f>
        <v>1.1605076935467371E-2</v>
      </c>
      <c r="F73" s="83">
        <f>_xlfn.RANK.EQ(E73,E$13:E$199,0)</f>
        <v>22</v>
      </c>
    </row>
    <row r="74" spans="1:6" s="84" customFormat="1" ht="14.25" customHeight="1" x14ac:dyDescent="0.2">
      <c r="A74" s="82" t="s">
        <v>26</v>
      </c>
      <c r="B74" s="82" t="s">
        <v>62</v>
      </c>
      <c r="C74" s="83">
        <v>13919</v>
      </c>
      <c r="D74" s="83"/>
      <c r="E74" s="85"/>
      <c r="F74" s="83"/>
    </row>
    <row r="75" spans="1:6" s="84" customFormat="1" ht="14.25" customHeight="1" x14ac:dyDescent="0.2">
      <c r="A75" s="82" t="s">
        <v>26</v>
      </c>
      <c r="B75" s="82" t="s">
        <v>63</v>
      </c>
      <c r="C75" s="83">
        <v>38161</v>
      </c>
      <c r="D75" s="83"/>
      <c r="E75" s="85"/>
      <c r="F75" s="83"/>
    </row>
    <row r="76" spans="1:6" s="84" customFormat="1" ht="14.25" customHeight="1" x14ac:dyDescent="0.2">
      <c r="A76" s="82" t="s">
        <v>26</v>
      </c>
      <c r="B76" s="82" t="s">
        <v>60</v>
      </c>
      <c r="C76" s="83">
        <v>1512</v>
      </c>
      <c r="D76" s="83"/>
      <c r="E76" s="85"/>
      <c r="F76" s="83"/>
    </row>
    <row r="77" spans="1:6" s="84" customFormat="1" ht="14.25" customHeight="1" x14ac:dyDescent="0.2">
      <c r="A77" s="82" t="s">
        <v>26</v>
      </c>
      <c r="B77" s="82" t="s">
        <v>5</v>
      </c>
      <c r="C77" s="83">
        <v>10373</v>
      </c>
      <c r="D77" s="83"/>
      <c r="E77" s="85"/>
      <c r="F77" s="83"/>
    </row>
    <row r="78" spans="1:6" s="84" customFormat="1" ht="14.25" customHeight="1" x14ac:dyDescent="0.2">
      <c r="A78" s="82" t="s">
        <v>26</v>
      </c>
      <c r="B78" s="82" t="s">
        <v>4</v>
      </c>
      <c r="C78" s="83">
        <v>2858</v>
      </c>
      <c r="D78" s="83"/>
      <c r="E78" s="85"/>
      <c r="F78" s="83"/>
    </row>
    <row r="79" spans="1:6" s="84" customFormat="1" ht="14.25" customHeight="1" x14ac:dyDescent="0.2">
      <c r="A79" s="82" t="s">
        <v>26</v>
      </c>
      <c r="B79" s="82" t="s">
        <v>8</v>
      </c>
      <c r="C79" s="83">
        <v>651149</v>
      </c>
      <c r="D79" s="83">
        <f>C74+C75+C76+C77+C78</f>
        <v>66823</v>
      </c>
      <c r="E79" s="85">
        <f>D79/C79</f>
        <v>0.10262320912725044</v>
      </c>
      <c r="F79" s="83">
        <f>_xlfn.RANK.EQ(E79,E$13:E$199,0)</f>
        <v>6</v>
      </c>
    </row>
    <row r="80" spans="1:6" s="84" customFormat="1" ht="14.25" customHeight="1" x14ac:dyDescent="0.2">
      <c r="A80" s="82" t="s">
        <v>27</v>
      </c>
      <c r="B80" s="82" t="s">
        <v>62</v>
      </c>
      <c r="C80" s="83">
        <v>2804</v>
      </c>
      <c r="D80" s="83"/>
      <c r="E80" s="85"/>
      <c r="F80" s="83"/>
    </row>
    <row r="81" spans="1:6" s="84" customFormat="1" ht="14.25" customHeight="1" x14ac:dyDescent="0.2">
      <c r="A81" s="82" t="s">
        <v>27</v>
      </c>
      <c r="B81" s="82" t="s">
        <v>63</v>
      </c>
      <c r="C81" s="83">
        <v>20539</v>
      </c>
      <c r="D81" s="83"/>
      <c r="E81" s="85"/>
      <c r="F81" s="83"/>
    </row>
    <row r="82" spans="1:6" s="84" customFormat="1" ht="14.25" customHeight="1" x14ac:dyDescent="0.2">
      <c r="A82" s="82" t="s">
        <v>27</v>
      </c>
      <c r="B82" s="82" t="s">
        <v>60</v>
      </c>
      <c r="C82" s="83">
        <v>1114</v>
      </c>
      <c r="D82" s="83"/>
      <c r="E82" s="85"/>
      <c r="F82" s="83"/>
    </row>
    <row r="83" spans="1:6" s="84" customFormat="1" ht="14.25" customHeight="1" x14ac:dyDescent="0.2">
      <c r="A83" s="82" t="s">
        <v>27</v>
      </c>
      <c r="B83" s="82" t="s">
        <v>5</v>
      </c>
      <c r="C83" s="83">
        <v>959</v>
      </c>
      <c r="D83" s="83"/>
      <c r="E83" s="85"/>
      <c r="F83" s="83"/>
    </row>
    <row r="84" spans="1:6" s="84" customFormat="1" ht="14.25" customHeight="1" x14ac:dyDescent="0.2">
      <c r="A84" s="82" t="s">
        <v>27</v>
      </c>
      <c r="B84" s="82" t="s">
        <v>4</v>
      </c>
      <c r="C84" s="83">
        <v>771</v>
      </c>
      <c r="D84" s="83"/>
      <c r="E84" s="85"/>
      <c r="F84" s="83"/>
    </row>
    <row r="85" spans="1:6" s="84" customFormat="1" ht="14.25" customHeight="1" x14ac:dyDescent="0.2">
      <c r="A85" s="82" t="s">
        <v>27</v>
      </c>
      <c r="B85" s="82" t="s">
        <v>8</v>
      </c>
      <c r="C85" s="83">
        <v>491482</v>
      </c>
      <c r="D85" s="83">
        <f>C80+C81+C82+C83+C84</f>
        <v>26187</v>
      </c>
      <c r="E85" s="85">
        <f>D85/C85</f>
        <v>5.3281707163232835E-2</v>
      </c>
      <c r="F85" s="83">
        <f>_xlfn.RANK.EQ(E85,E$13:E$199,0)</f>
        <v>12</v>
      </c>
    </row>
    <row r="86" spans="1:6" s="84" customFormat="1" ht="14.25" customHeight="1" x14ac:dyDescent="0.2">
      <c r="A86" s="82" t="s">
        <v>28</v>
      </c>
      <c r="B86" s="82" t="s">
        <v>62</v>
      </c>
      <c r="C86" s="83">
        <v>792</v>
      </c>
      <c r="D86" s="83"/>
      <c r="E86" s="85"/>
      <c r="F86" s="83"/>
    </row>
    <row r="87" spans="1:6" s="84" customFormat="1" ht="14.25" customHeight="1" x14ac:dyDescent="0.2">
      <c r="A87" s="82" t="s">
        <v>28</v>
      </c>
      <c r="B87" s="82" t="s">
        <v>63</v>
      </c>
      <c r="C87" s="83">
        <v>1360</v>
      </c>
      <c r="D87" s="83"/>
      <c r="E87" s="85"/>
      <c r="F87" s="83"/>
    </row>
    <row r="88" spans="1:6" s="84" customFormat="1" ht="14.25" customHeight="1" x14ac:dyDescent="0.2">
      <c r="A88" s="82" t="s">
        <v>28</v>
      </c>
      <c r="B88" s="82" t="s">
        <v>60</v>
      </c>
      <c r="C88" s="83">
        <v>1177</v>
      </c>
      <c r="D88" s="83"/>
      <c r="E88" s="85"/>
      <c r="F88" s="83"/>
    </row>
    <row r="89" spans="1:6" s="84" customFormat="1" ht="14.25" customHeight="1" x14ac:dyDescent="0.2">
      <c r="A89" s="82" t="s">
        <v>28</v>
      </c>
      <c r="B89" s="82" t="s">
        <v>5</v>
      </c>
      <c r="C89" s="83">
        <v>1992</v>
      </c>
      <c r="D89" s="83"/>
      <c r="E89" s="85"/>
      <c r="F89" s="83"/>
    </row>
    <row r="90" spans="1:6" s="84" customFormat="1" ht="14.25" customHeight="1" x14ac:dyDescent="0.2">
      <c r="A90" s="82" t="s">
        <v>28</v>
      </c>
      <c r="B90" s="82" t="s">
        <v>4</v>
      </c>
      <c r="C90" s="83">
        <v>1714</v>
      </c>
      <c r="D90" s="83"/>
      <c r="E90" s="85"/>
      <c r="F90" s="83"/>
    </row>
    <row r="91" spans="1:6" s="84" customFormat="1" ht="14.25" customHeight="1" x14ac:dyDescent="0.2">
      <c r="A91" s="82" t="s">
        <v>28</v>
      </c>
      <c r="B91" s="82" t="s">
        <v>8</v>
      </c>
      <c r="C91" s="83">
        <v>1378666</v>
      </c>
      <c r="D91" s="83">
        <f>C86+C87+C88+C89+C90</f>
        <v>7035</v>
      </c>
      <c r="E91" s="85">
        <f>D91/C91</f>
        <v>5.1027587537518151E-3</v>
      </c>
      <c r="F91" s="83">
        <f>_xlfn.RANK.EQ(E91,E$13:E$199,0)</f>
        <v>30</v>
      </c>
    </row>
    <row r="92" spans="1:6" s="84" customFormat="1" ht="14.25" customHeight="1" x14ac:dyDescent="0.2">
      <c r="A92" s="82" t="s">
        <v>29</v>
      </c>
      <c r="B92" s="82" t="s">
        <v>62</v>
      </c>
      <c r="C92" s="83">
        <v>1229</v>
      </c>
      <c r="D92" s="83"/>
      <c r="E92" s="85"/>
      <c r="F92" s="83"/>
    </row>
    <row r="93" spans="1:6" s="84" customFormat="1" ht="14.25" customHeight="1" x14ac:dyDescent="0.2">
      <c r="A93" s="82" t="s">
        <v>29</v>
      </c>
      <c r="B93" s="82" t="s">
        <v>63</v>
      </c>
      <c r="C93" s="83">
        <v>1540</v>
      </c>
      <c r="D93" s="83"/>
      <c r="E93" s="85"/>
      <c r="F93" s="83"/>
    </row>
    <row r="94" spans="1:6" s="84" customFormat="1" ht="14.25" customHeight="1" x14ac:dyDescent="0.2">
      <c r="A94" s="82" t="s">
        <v>29</v>
      </c>
      <c r="B94" s="82" t="s">
        <v>60</v>
      </c>
      <c r="C94" s="83">
        <v>4695</v>
      </c>
      <c r="D94" s="83"/>
      <c r="E94" s="85"/>
      <c r="F94" s="83"/>
    </row>
    <row r="95" spans="1:6" s="84" customFormat="1" ht="14.25" customHeight="1" x14ac:dyDescent="0.2">
      <c r="A95" s="82" t="s">
        <v>29</v>
      </c>
      <c r="B95" s="82" t="s">
        <v>5</v>
      </c>
      <c r="C95" s="83">
        <v>11153</v>
      </c>
      <c r="D95" s="83"/>
      <c r="E95" s="85"/>
      <c r="F95" s="83"/>
    </row>
    <row r="96" spans="1:6" s="84" customFormat="1" ht="14.25" customHeight="1" x14ac:dyDescent="0.2">
      <c r="A96" s="82" t="s">
        <v>29</v>
      </c>
      <c r="B96" s="82" t="s">
        <v>4</v>
      </c>
      <c r="C96" s="83">
        <v>3278</v>
      </c>
      <c r="D96" s="83"/>
      <c r="E96" s="85"/>
      <c r="F96" s="83"/>
    </row>
    <row r="97" spans="1:6" s="84" customFormat="1" ht="14.25" customHeight="1" x14ac:dyDescent="0.2">
      <c r="A97" s="82" t="s">
        <v>29</v>
      </c>
      <c r="B97" s="82" t="s">
        <v>8</v>
      </c>
      <c r="C97" s="83">
        <v>2743144</v>
      </c>
      <c r="D97" s="83">
        <f>C92+C93+C94+C95+C96</f>
        <v>21895</v>
      </c>
      <c r="E97" s="85">
        <f>D97/C97</f>
        <v>7.9817173287293711E-3</v>
      </c>
      <c r="F97" s="83">
        <f>_xlfn.RANK.EQ(E97,E$13:E$199,0)</f>
        <v>27</v>
      </c>
    </row>
    <row r="98" spans="1:6" s="84" customFormat="1" ht="14.25" customHeight="1" x14ac:dyDescent="0.2">
      <c r="A98" s="82" t="s">
        <v>30</v>
      </c>
      <c r="B98" s="82" t="s">
        <v>62</v>
      </c>
      <c r="C98" s="83">
        <v>2806</v>
      </c>
      <c r="D98" s="83"/>
      <c r="E98" s="85"/>
      <c r="F98" s="83"/>
    </row>
    <row r="99" spans="1:6" s="84" customFormat="1" ht="14.25" customHeight="1" x14ac:dyDescent="0.2">
      <c r="A99" s="82" t="s">
        <v>30</v>
      </c>
      <c r="B99" s="82" t="s">
        <v>63</v>
      </c>
      <c r="C99" s="83">
        <v>4727</v>
      </c>
      <c r="D99" s="83"/>
      <c r="E99" s="85"/>
      <c r="F99" s="83"/>
    </row>
    <row r="100" spans="1:6" s="84" customFormat="1" ht="14.25" customHeight="1" x14ac:dyDescent="0.2">
      <c r="A100" s="82" t="s">
        <v>30</v>
      </c>
      <c r="B100" s="82" t="s">
        <v>60</v>
      </c>
      <c r="C100" s="83">
        <v>1402</v>
      </c>
      <c r="D100" s="83"/>
      <c r="E100" s="85"/>
      <c r="F100" s="83"/>
    </row>
    <row r="101" spans="1:6" s="84" customFormat="1" ht="14.25" customHeight="1" x14ac:dyDescent="0.2">
      <c r="A101" s="82" t="s">
        <v>30</v>
      </c>
      <c r="B101" s="82" t="s">
        <v>5</v>
      </c>
      <c r="C101" s="83">
        <v>6176</v>
      </c>
      <c r="D101" s="83"/>
      <c r="E101" s="85"/>
      <c r="F101" s="83"/>
    </row>
    <row r="102" spans="1:6" s="84" customFormat="1" ht="14.25" customHeight="1" x14ac:dyDescent="0.2">
      <c r="A102" s="82" t="s">
        <v>30</v>
      </c>
      <c r="B102" s="82" t="s">
        <v>4</v>
      </c>
      <c r="C102" s="83">
        <v>1877</v>
      </c>
      <c r="D102" s="83"/>
      <c r="E102" s="85"/>
      <c r="F102" s="83"/>
    </row>
    <row r="103" spans="1:6" s="84" customFormat="1" ht="14.25" customHeight="1" x14ac:dyDescent="0.2">
      <c r="A103" s="82" t="s">
        <v>30</v>
      </c>
      <c r="B103" s="82" t="s">
        <v>8</v>
      </c>
      <c r="C103" s="83">
        <v>846333</v>
      </c>
      <c r="D103" s="83">
        <f>C98+C99+C100+C101+C102</f>
        <v>16988</v>
      </c>
      <c r="E103" s="85">
        <f>D103/C103</f>
        <v>2.0072477381834337E-2</v>
      </c>
      <c r="F103" s="83">
        <f>_xlfn.RANK.EQ(E103,E$13:E$199,0)</f>
        <v>20</v>
      </c>
    </row>
    <row r="104" spans="1:6" s="84" customFormat="1" ht="14.25" customHeight="1" x14ac:dyDescent="0.2">
      <c r="A104" s="82" t="s">
        <v>31</v>
      </c>
      <c r="B104" s="82" t="s">
        <v>62</v>
      </c>
      <c r="C104" s="83">
        <v>3185</v>
      </c>
      <c r="D104" s="83"/>
      <c r="E104" s="85"/>
      <c r="F104" s="83"/>
    </row>
    <row r="105" spans="1:6" s="84" customFormat="1" ht="14.25" customHeight="1" x14ac:dyDescent="0.2">
      <c r="A105" s="82" t="s">
        <v>31</v>
      </c>
      <c r="B105" s="82" t="s">
        <v>63</v>
      </c>
      <c r="C105" s="83">
        <v>888</v>
      </c>
      <c r="D105" s="83"/>
      <c r="E105" s="85"/>
      <c r="F105" s="83"/>
    </row>
    <row r="106" spans="1:6" s="84" customFormat="1" ht="14.25" customHeight="1" x14ac:dyDescent="0.2">
      <c r="A106" s="82" t="s">
        <v>31</v>
      </c>
      <c r="B106" s="82" t="s">
        <v>60</v>
      </c>
      <c r="C106" s="83">
        <v>2479</v>
      </c>
      <c r="D106" s="83"/>
      <c r="E106" s="85"/>
      <c r="F106" s="83"/>
    </row>
    <row r="107" spans="1:6" s="84" customFormat="1" ht="14.25" customHeight="1" x14ac:dyDescent="0.2">
      <c r="A107" s="82" t="s">
        <v>31</v>
      </c>
      <c r="B107" s="82" t="s">
        <v>5</v>
      </c>
      <c r="C107" s="83">
        <v>8820</v>
      </c>
      <c r="D107" s="83"/>
      <c r="E107" s="85"/>
      <c r="F107" s="83"/>
    </row>
    <row r="108" spans="1:6" s="84" customFormat="1" ht="14.25" customHeight="1" x14ac:dyDescent="0.2">
      <c r="A108" s="82" t="s">
        <v>31</v>
      </c>
      <c r="B108" s="82" t="s">
        <v>4</v>
      </c>
      <c r="C108" s="83">
        <v>782</v>
      </c>
      <c r="D108" s="83"/>
      <c r="E108" s="85"/>
      <c r="F108" s="83"/>
    </row>
    <row r="109" spans="1:6" s="84" customFormat="1" ht="14.25" customHeight="1" x14ac:dyDescent="0.2">
      <c r="A109" s="82" t="s">
        <v>31</v>
      </c>
      <c r="B109" s="82" t="s">
        <v>8</v>
      </c>
      <c r="C109" s="83">
        <v>354035</v>
      </c>
      <c r="D109" s="83">
        <f>C104+C105+C106+C107+C108</f>
        <v>16154</v>
      </c>
      <c r="E109" s="85">
        <f>D109/C109</f>
        <v>4.5628257093225245E-2</v>
      </c>
      <c r="F109" s="83">
        <f>_xlfn.RANK.EQ(E109,E$13:E$199,0)</f>
        <v>14</v>
      </c>
    </row>
    <row r="110" spans="1:6" s="84" customFormat="1" ht="14.25" customHeight="1" x14ac:dyDescent="0.2">
      <c r="A110" s="82" t="s">
        <v>32</v>
      </c>
      <c r="B110" s="82" t="s">
        <v>62</v>
      </c>
      <c r="C110" s="83">
        <v>1249</v>
      </c>
      <c r="D110" s="83"/>
      <c r="E110" s="85"/>
      <c r="F110" s="83"/>
    </row>
    <row r="111" spans="1:6" s="84" customFormat="1" ht="14.25" customHeight="1" x14ac:dyDescent="0.2">
      <c r="A111" s="82" t="s">
        <v>32</v>
      </c>
      <c r="B111" s="82" t="s">
        <v>63</v>
      </c>
      <c r="C111" s="83">
        <v>1820</v>
      </c>
      <c r="D111" s="83"/>
      <c r="E111" s="85"/>
      <c r="F111" s="83"/>
    </row>
    <row r="112" spans="1:6" s="84" customFormat="1" ht="14.25" customHeight="1" x14ac:dyDescent="0.2">
      <c r="A112" s="82" t="s">
        <v>32</v>
      </c>
      <c r="B112" s="82" t="s">
        <v>60</v>
      </c>
      <c r="C112" s="83">
        <v>246</v>
      </c>
      <c r="D112" s="83"/>
      <c r="E112" s="85"/>
      <c r="F112" s="83"/>
    </row>
    <row r="113" spans="1:6" s="84" customFormat="1" ht="14.25" customHeight="1" x14ac:dyDescent="0.2">
      <c r="A113" s="82" t="s">
        <v>32</v>
      </c>
      <c r="B113" s="82" t="s">
        <v>5</v>
      </c>
      <c r="C113" s="83">
        <v>941</v>
      </c>
      <c r="D113" s="83"/>
      <c r="E113" s="85"/>
      <c r="F113" s="83"/>
    </row>
    <row r="114" spans="1:6" s="84" customFormat="1" ht="14.25" customHeight="1" x14ac:dyDescent="0.2">
      <c r="A114" s="82" t="s">
        <v>32</v>
      </c>
      <c r="B114" s="82" t="s">
        <v>4</v>
      </c>
      <c r="C114" s="83">
        <v>404</v>
      </c>
      <c r="D114" s="83"/>
      <c r="E114" s="85"/>
      <c r="F114" s="83"/>
    </row>
    <row r="115" spans="1:6" s="84" customFormat="1" ht="14.25" customHeight="1" x14ac:dyDescent="0.2">
      <c r="A115" s="82" t="s">
        <v>32</v>
      </c>
      <c r="B115" s="82" t="s">
        <v>8</v>
      </c>
      <c r="C115" s="83">
        <v>219181</v>
      </c>
      <c r="D115" s="83">
        <f>C110+C111+C112+C113+C114</f>
        <v>4660</v>
      </c>
      <c r="E115" s="85">
        <f>D115/C115</f>
        <v>2.1260966963377301E-2</v>
      </c>
      <c r="F115" s="83">
        <f>_xlfn.RANK.EQ(E115,E$13:E$199,0)</f>
        <v>19</v>
      </c>
    </row>
    <row r="116" spans="1:6" s="84" customFormat="1" ht="14.25" customHeight="1" x14ac:dyDescent="0.2">
      <c r="A116" s="82" t="s">
        <v>33</v>
      </c>
      <c r="B116" s="82" t="s">
        <v>62</v>
      </c>
      <c r="C116" s="83">
        <v>450</v>
      </c>
      <c r="D116" s="83"/>
      <c r="E116" s="85"/>
      <c r="F116" s="83"/>
    </row>
    <row r="117" spans="1:6" s="84" customFormat="1" ht="14.25" customHeight="1" x14ac:dyDescent="0.2">
      <c r="A117" s="82" t="s">
        <v>33</v>
      </c>
      <c r="B117" s="82" t="s">
        <v>63</v>
      </c>
      <c r="C117" s="83">
        <v>1184</v>
      </c>
      <c r="D117" s="83"/>
      <c r="E117" s="85"/>
      <c r="F117" s="83"/>
    </row>
    <row r="118" spans="1:6" s="84" customFormat="1" ht="14.25" customHeight="1" x14ac:dyDescent="0.2">
      <c r="A118" s="82" t="s">
        <v>33</v>
      </c>
      <c r="B118" s="82" t="s">
        <v>60</v>
      </c>
      <c r="C118" s="83">
        <v>3369</v>
      </c>
      <c r="D118" s="83"/>
      <c r="E118" s="85"/>
      <c r="F118" s="83"/>
    </row>
    <row r="119" spans="1:6" s="84" customFormat="1" ht="14.25" customHeight="1" x14ac:dyDescent="0.2">
      <c r="A119" s="82" t="s">
        <v>33</v>
      </c>
      <c r="B119" s="82" t="s">
        <v>5</v>
      </c>
      <c r="C119" s="83">
        <v>1718</v>
      </c>
      <c r="D119" s="83"/>
      <c r="E119" s="85"/>
      <c r="F119" s="83"/>
    </row>
    <row r="120" spans="1:6" s="84" customFormat="1" ht="14.25" customHeight="1" x14ac:dyDescent="0.2">
      <c r="A120" s="82" t="s">
        <v>33</v>
      </c>
      <c r="B120" s="82" t="s">
        <v>4</v>
      </c>
      <c r="C120" s="83">
        <v>1914</v>
      </c>
      <c r="D120" s="83"/>
      <c r="E120" s="85"/>
      <c r="F120" s="83"/>
    </row>
    <row r="121" spans="1:6" s="84" customFormat="1" ht="14.25" customHeight="1" x14ac:dyDescent="0.2">
      <c r="A121" s="82" t="s">
        <v>33</v>
      </c>
      <c r="B121" s="82" t="s">
        <v>8</v>
      </c>
      <c r="C121" s="83">
        <v>878600</v>
      </c>
      <c r="D121" s="83">
        <f>C116+C117+C118+C119+C120</f>
        <v>8635</v>
      </c>
      <c r="E121" s="85">
        <f>D121/C121</f>
        <v>9.8281356703847026E-3</v>
      </c>
      <c r="F121" s="83">
        <f>_xlfn.RANK.EQ(E121,E$13:E$199,0)</f>
        <v>24</v>
      </c>
    </row>
    <row r="122" spans="1:6" s="84" customFormat="1" ht="14.25" customHeight="1" x14ac:dyDescent="0.2">
      <c r="A122" s="82" t="s">
        <v>34</v>
      </c>
      <c r="B122" s="82" t="s">
        <v>62</v>
      </c>
      <c r="C122" s="83">
        <v>28933</v>
      </c>
      <c r="D122" s="83"/>
      <c r="E122" s="85"/>
      <c r="F122" s="83"/>
    </row>
    <row r="123" spans="1:6" s="84" customFormat="1" ht="14.25" customHeight="1" x14ac:dyDescent="0.2">
      <c r="A123" s="82" t="s">
        <v>34</v>
      </c>
      <c r="B123" s="82" t="s">
        <v>63</v>
      </c>
      <c r="C123" s="83">
        <v>22828</v>
      </c>
      <c r="D123" s="83"/>
      <c r="E123" s="85"/>
      <c r="F123" s="83"/>
    </row>
    <row r="124" spans="1:6" s="84" customFormat="1" ht="14.25" customHeight="1" x14ac:dyDescent="0.2">
      <c r="A124" s="82" t="s">
        <v>34</v>
      </c>
      <c r="B124" s="82" t="s">
        <v>60</v>
      </c>
      <c r="C124" s="83">
        <v>24833</v>
      </c>
      <c r="D124" s="83"/>
      <c r="E124" s="85"/>
      <c r="F124" s="83"/>
    </row>
    <row r="125" spans="1:6" s="84" customFormat="1" ht="14.25" customHeight="1" x14ac:dyDescent="0.2">
      <c r="A125" s="82" t="s">
        <v>34</v>
      </c>
      <c r="B125" s="82" t="s">
        <v>5</v>
      </c>
      <c r="C125" s="83">
        <v>2939</v>
      </c>
      <c r="D125" s="83"/>
      <c r="E125" s="85"/>
      <c r="F125" s="83"/>
    </row>
    <row r="126" spans="1:6" s="84" customFormat="1" ht="14.25" customHeight="1" x14ac:dyDescent="0.2">
      <c r="A126" s="82" t="s">
        <v>34</v>
      </c>
      <c r="B126" s="82" t="s">
        <v>4</v>
      </c>
      <c r="C126" s="83">
        <v>2303</v>
      </c>
      <c r="D126" s="83"/>
      <c r="E126" s="85"/>
      <c r="F126" s="83"/>
    </row>
    <row r="127" spans="1:6" s="84" customFormat="1" ht="14.25" customHeight="1" x14ac:dyDescent="0.2">
      <c r="A127" s="82" t="s">
        <v>34</v>
      </c>
      <c r="B127" s="82" t="s">
        <v>8</v>
      </c>
      <c r="C127" s="83">
        <v>738087</v>
      </c>
      <c r="D127" s="83">
        <f>C122+C123+C124+C125+C126</f>
        <v>81836</v>
      </c>
      <c r="E127" s="85">
        <f>D127/C127</f>
        <v>0.11087581816235756</v>
      </c>
      <c r="F127" s="83">
        <f>_xlfn.RANK.EQ(E127,E$13:E$199,0)</f>
        <v>3</v>
      </c>
    </row>
    <row r="128" spans="1:6" s="84" customFormat="1" ht="14.25" customHeight="1" x14ac:dyDescent="0.2">
      <c r="A128" s="82" t="s">
        <v>35</v>
      </c>
      <c r="B128" s="82" t="s">
        <v>62</v>
      </c>
      <c r="C128" s="83">
        <v>14566</v>
      </c>
      <c r="D128" s="83"/>
      <c r="E128" s="85"/>
      <c r="F128" s="83"/>
    </row>
    <row r="129" spans="1:6" s="84" customFormat="1" ht="14.25" customHeight="1" x14ac:dyDescent="0.2">
      <c r="A129" s="82" t="s">
        <v>35</v>
      </c>
      <c r="B129" s="82" t="s">
        <v>63</v>
      </c>
      <c r="C129" s="83">
        <v>5953</v>
      </c>
      <c r="D129" s="83"/>
      <c r="E129" s="85"/>
      <c r="F129" s="83"/>
    </row>
    <row r="130" spans="1:6" s="84" customFormat="1" ht="14.25" customHeight="1" x14ac:dyDescent="0.2">
      <c r="A130" s="82" t="s">
        <v>35</v>
      </c>
      <c r="B130" s="82" t="s">
        <v>60</v>
      </c>
      <c r="C130" s="83">
        <v>2729</v>
      </c>
      <c r="D130" s="83"/>
      <c r="E130" s="85"/>
      <c r="F130" s="83"/>
    </row>
    <row r="131" spans="1:6" s="84" customFormat="1" ht="14.25" customHeight="1" x14ac:dyDescent="0.2">
      <c r="A131" s="82" t="s">
        <v>35</v>
      </c>
      <c r="B131" s="82" t="s">
        <v>5</v>
      </c>
      <c r="C131" s="83">
        <v>4096</v>
      </c>
      <c r="D131" s="83"/>
      <c r="E131" s="85"/>
      <c r="F131" s="83"/>
    </row>
    <row r="132" spans="1:6" s="84" customFormat="1" ht="14.25" customHeight="1" x14ac:dyDescent="0.2">
      <c r="A132" s="82" t="s">
        <v>35</v>
      </c>
      <c r="B132" s="82" t="s">
        <v>4</v>
      </c>
      <c r="C132" s="83">
        <v>2069</v>
      </c>
      <c r="D132" s="83"/>
      <c r="E132" s="85"/>
      <c r="F132" s="83"/>
    </row>
    <row r="133" spans="1:6" s="84" customFormat="1" ht="14.25" customHeight="1" x14ac:dyDescent="0.2">
      <c r="A133" s="82" t="s">
        <v>35</v>
      </c>
      <c r="B133" s="82" t="s">
        <v>8</v>
      </c>
      <c r="C133" s="83">
        <v>1028692</v>
      </c>
      <c r="D133" s="83">
        <f>C128+C129+C130+C131+C132</f>
        <v>29413</v>
      </c>
      <c r="E133" s="85">
        <f>D133/C133</f>
        <v>2.8592620531704339E-2</v>
      </c>
      <c r="F133" s="83">
        <f>_xlfn.RANK.EQ(E133,E$13:E$199,0)</f>
        <v>17</v>
      </c>
    </row>
    <row r="134" spans="1:6" s="84" customFormat="1" ht="14.25" customHeight="1" x14ac:dyDescent="0.2">
      <c r="A134" s="82" t="s">
        <v>64</v>
      </c>
      <c r="B134" s="82" t="s">
        <v>62</v>
      </c>
      <c r="C134" s="83">
        <v>960</v>
      </c>
      <c r="D134" s="83"/>
      <c r="E134" s="85"/>
      <c r="F134" s="83"/>
    </row>
    <row r="135" spans="1:6" s="84" customFormat="1" ht="14.25" customHeight="1" x14ac:dyDescent="0.2">
      <c r="A135" s="82" t="s">
        <v>64</v>
      </c>
      <c r="B135" s="82" t="s">
        <v>63</v>
      </c>
      <c r="C135" s="83">
        <v>887</v>
      </c>
      <c r="D135" s="83"/>
      <c r="E135" s="85"/>
      <c r="F135" s="83"/>
    </row>
    <row r="136" spans="1:6" s="84" customFormat="1" ht="14.25" customHeight="1" x14ac:dyDescent="0.2">
      <c r="A136" s="82" t="s">
        <v>64</v>
      </c>
      <c r="B136" s="82" t="s">
        <v>60</v>
      </c>
      <c r="C136" s="83">
        <v>746</v>
      </c>
      <c r="D136" s="83"/>
      <c r="E136" s="85"/>
      <c r="F136" s="83"/>
    </row>
    <row r="137" spans="1:6" s="84" customFormat="1" ht="14.25" customHeight="1" x14ac:dyDescent="0.2">
      <c r="A137" s="82" t="s">
        <v>64</v>
      </c>
      <c r="B137" s="82" t="s">
        <v>5</v>
      </c>
      <c r="C137" s="83">
        <v>1123</v>
      </c>
      <c r="D137" s="83"/>
      <c r="E137" s="85"/>
      <c r="F137" s="83"/>
    </row>
    <row r="138" spans="1:6" s="84" customFormat="1" ht="14.25" customHeight="1" x14ac:dyDescent="0.2">
      <c r="A138" s="82" t="s">
        <v>64</v>
      </c>
      <c r="B138" s="82" t="s">
        <v>4</v>
      </c>
      <c r="C138" s="83">
        <v>539</v>
      </c>
      <c r="D138" s="83"/>
      <c r="E138" s="85"/>
      <c r="F138" s="83"/>
    </row>
    <row r="139" spans="1:6" s="84" customFormat="1" ht="14.25" customHeight="1" x14ac:dyDescent="0.2">
      <c r="A139" s="82" t="s">
        <v>64</v>
      </c>
      <c r="B139" s="82" t="s">
        <v>8</v>
      </c>
      <c r="C139" s="83">
        <v>295143</v>
      </c>
      <c r="D139" s="83">
        <f>C134+C135+C136+C137+C138</f>
        <v>4255</v>
      </c>
      <c r="E139" s="85">
        <f>D139/C139</f>
        <v>1.4416740359757813E-2</v>
      </c>
      <c r="F139" s="83">
        <f>_xlfn.RANK.EQ(E139,E$13:E$199,0)</f>
        <v>21</v>
      </c>
    </row>
    <row r="140" spans="1:6" s="84" customFormat="1" ht="14.25" customHeight="1" x14ac:dyDescent="0.2">
      <c r="A140" s="82" t="s">
        <v>37</v>
      </c>
      <c r="B140" s="82" t="s">
        <v>62</v>
      </c>
      <c r="C140" s="83">
        <v>1354</v>
      </c>
      <c r="D140" s="83"/>
      <c r="E140" s="85"/>
      <c r="F140" s="83"/>
    </row>
    <row r="141" spans="1:6" s="84" customFormat="1" ht="14.25" customHeight="1" x14ac:dyDescent="0.2">
      <c r="A141" s="82" t="s">
        <v>37</v>
      </c>
      <c r="B141" s="82" t="s">
        <v>63</v>
      </c>
      <c r="C141" s="83">
        <v>7532</v>
      </c>
      <c r="D141" s="83"/>
      <c r="E141" s="85"/>
      <c r="F141" s="83"/>
    </row>
    <row r="142" spans="1:6" s="84" customFormat="1" ht="14.25" customHeight="1" x14ac:dyDescent="0.2">
      <c r="A142" s="82" t="s">
        <v>37</v>
      </c>
      <c r="B142" s="82" t="s">
        <v>60</v>
      </c>
      <c r="C142" s="83">
        <v>346</v>
      </c>
      <c r="D142" s="83"/>
      <c r="E142" s="85"/>
      <c r="F142" s="83"/>
    </row>
    <row r="143" spans="1:6" s="84" customFormat="1" ht="14.25" customHeight="1" x14ac:dyDescent="0.2">
      <c r="A143" s="82" t="s">
        <v>37</v>
      </c>
      <c r="B143" s="82" t="s">
        <v>5</v>
      </c>
      <c r="C143" s="83">
        <v>3160</v>
      </c>
      <c r="D143" s="83"/>
      <c r="E143" s="85"/>
      <c r="F143" s="83"/>
    </row>
    <row r="144" spans="1:6" s="84" customFormat="1" ht="14.25" customHeight="1" x14ac:dyDescent="0.2">
      <c r="A144" s="82" t="s">
        <v>37</v>
      </c>
      <c r="B144" s="82" t="s">
        <v>4</v>
      </c>
      <c r="C144" s="83">
        <v>478</v>
      </c>
      <c r="D144" s="83"/>
      <c r="E144" s="85"/>
      <c r="F144" s="83"/>
    </row>
    <row r="145" spans="1:6" s="84" customFormat="1" ht="14.25" customHeight="1" x14ac:dyDescent="0.2">
      <c r="A145" s="82" t="s">
        <v>37</v>
      </c>
      <c r="B145" s="82" t="s">
        <v>8</v>
      </c>
      <c r="C145" s="83">
        <v>210482</v>
      </c>
      <c r="D145" s="83">
        <f>C140+C141+C142+C143+C144</f>
        <v>12870</v>
      </c>
      <c r="E145" s="85">
        <f>D145/C145</f>
        <v>6.1145371100616679E-2</v>
      </c>
      <c r="F145" s="83">
        <f>_xlfn.RANK.EQ(E145,E$13:E$199,0)</f>
        <v>10</v>
      </c>
    </row>
    <row r="146" spans="1:6" s="84" customFormat="1" ht="14.25" customHeight="1" x14ac:dyDescent="0.2">
      <c r="A146" s="82" t="s">
        <v>38</v>
      </c>
      <c r="B146" s="82" t="s">
        <v>62</v>
      </c>
      <c r="C146" s="83">
        <v>26563</v>
      </c>
      <c r="D146" s="83"/>
      <c r="E146" s="85"/>
      <c r="F146" s="83"/>
    </row>
    <row r="147" spans="1:6" s="84" customFormat="1" ht="14.25" customHeight="1" x14ac:dyDescent="0.2">
      <c r="A147" s="82" t="s">
        <v>38</v>
      </c>
      <c r="B147" s="82" t="s">
        <v>63</v>
      </c>
      <c r="C147" s="83">
        <v>8771</v>
      </c>
      <c r="D147" s="83"/>
      <c r="E147" s="85"/>
      <c r="F147" s="83"/>
    </row>
    <row r="148" spans="1:6" s="84" customFormat="1" ht="14.25" customHeight="1" x14ac:dyDescent="0.2">
      <c r="A148" s="82" t="s">
        <v>38</v>
      </c>
      <c r="B148" s="82" t="s">
        <v>60</v>
      </c>
      <c r="C148" s="83">
        <v>933</v>
      </c>
      <c r="D148" s="83"/>
      <c r="E148" s="85"/>
      <c r="F148" s="83"/>
    </row>
    <row r="149" spans="1:6" s="84" customFormat="1" ht="14.25" customHeight="1" x14ac:dyDescent="0.2">
      <c r="A149" s="82" t="s">
        <v>38</v>
      </c>
      <c r="B149" s="82" t="s">
        <v>5</v>
      </c>
      <c r="C149" s="83">
        <v>804</v>
      </c>
      <c r="D149" s="83"/>
      <c r="E149" s="85"/>
      <c r="F149" s="83"/>
    </row>
    <row r="150" spans="1:6" s="84" customFormat="1" ht="14.25" customHeight="1" x14ac:dyDescent="0.2">
      <c r="A150" s="82" t="s">
        <v>38</v>
      </c>
      <c r="B150" s="82" t="s">
        <v>4</v>
      </c>
      <c r="C150" s="83">
        <v>1047</v>
      </c>
      <c r="D150" s="83"/>
      <c r="E150" s="85"/>
      <c r="F150" s="83"/>
    </row>
    <row r="151" spans="1:6" s="84" customFormat="1" ht="14.25" customHeight="1" x14ac:dyDescent="0.2">
      <c r="A151" s="82" t="s">
        <v>38</v>
      </c>
      <c r="B151" s="82" t="s">
        <v>8</v>
      </c>
      <c r="C151" s="83">
        <v>489828</v>
      </c>
      <c r="D151" s="83">
        <f>C146+C147+C148+C149+C150</f>
        <v>38118</v>
      </c>
      <c r="E151" s="85">
        <f>D151/C151</f>
        <v>7.7819152845488626E-2</v>
      </c>
      <c r="F151" s="83">
        <f>_xlfn.RANK.EQ(E151,E$13:E$199,0)</f>
        <v>8</v>
      </c>
    </row>
    <row r="152" spans="1:6" s="84" customFormat="1" ht="14.25" customHeight="1" x14ac:dyDescent="0.2">
      <c r="A152" s="82" t="s">
        <v>39</v>
      </c>
      <c r="B152" s="82" t="s">
        <v>62</v>
      </c>
      <c r="C152" s="83">
        <v>1352</v>
      </c>
      <c r="D152" s="83"/>
      <c r="E152" s="85"/>
      <c r="F152" s="83"/>
    </row>
    <row r="153" spans="1:6" s="84" customFormat="1" ht="14.25" customHeight="1" x14ac:dyDescent="0.2">
      <c r="A153" s="82" t="s">
        <v>39</v>
      </c>
      <c r="B153" s="82" t="s">
        <v>63</v>
      </c>
      <c r="C153" s="83">
        <v>3384</v>
      </c>
      <c r="D153" s="83"/>
      <c r="E153" s="85"/>
      <c r="F153" s="83"/>
    </row>
    <row r="154" spans="1:6" s="84" customFormat="1" ht="14.25" customHeight="1" x14ac:dyDescent="0.2">
      <c r="A154" s="82" t="s">
        <v>39</v>
      </c>
      <c r="B154" s="82" t="s">
        <v>60</v>
      </c>
      <c r="C154" s="83">
        <v>15039</v>
      </c>
      <c r="D154" s="83"/>
      <c r="E154" s="85"/>
      <c r="F154" s="83"/>
    </row>
    <row r="155" spans="1:6" s="84" customFormat="1" ht="14.25" customHeight="1" x14ac:dyDescent="0.2">
      <c r="A155" s="82" t="s">
        <v>39</v>
      </c>
      <c r="B155" s="82" t="s">
        <v>5</v>
      </c>
      <c r="C155" s="83">
        <v>11914</v>
      </c>
      <c r="D155" s="83"/>
      <c r="E155" s="85"/>
      <c r="F155" s="83"/>
    </row>
    <row r="156" spans="1:6" s="84" customFormat="1" ht="14.25" customHeight="1" x14ac:dyDescent="0.2">
      <c r="A156" s="82" t="s">
        <v>39</v>
      </c>
      <c r="B156" s="82" t="s">
        <v>4</v>
      </c>
      <c r="C156" s="83">
        <v>1220</v>
      </c>
      <c r="D156" s="83"/>
      <c r="E156" s="85"/>
      <c r="F156" s="83"/>
    </row>
    <row r="157" spans="1:6" s="84" customFormat="1" ht="14.25" customHeight="1" x14ac:dyDescent="0.2">
      <c r="A157" s="87" t="s">
        <v>39</v>
      </c>
      <c r="B157" s="87" t="s">
        <v>8</v>
      </c>
      <c r="C157" s="88">
        <v>572816</v>
      </c>
      <c r="D157" s="88">
        <f>C152+C153+C154+C155+C156</f>
        <v>32909</v>
      </c>
      <c r="E157" s="89">
        <f>D157/C157</f>
        <v>5.7451258344738972E-2</v>
      </c>
      <c r="F157" s="88">
        <f>_xlfn.RANK.EQ(E157,E$13:E$199,0)</f>
        <v>11</v>
      </c>
    </row>
    <row r="158" spans="1:6" s="84" customFormat="1" ht="14.25" customHeight="1" x14ac:dyDescent="0.2">
      <c r="A158" s="82" t="s">
        <v>40</v>
      </c>
      <c r="B158" s="82" t="s">
        <v>62</v>
      </c>
      <c r="C158" s="83">
        <v>2400</v>
      </c>
      <c r="D158" s="83"/>
      <c r="E158" s="85"/>
      <c r="F158" s="83"/>
    </row>
    <row r="159" spans="1:6" s="84" customFormat="1" ht="14.25" customHeight="1" x14ac:dyDescent="0.2">
      <c r="A159" s="82" t="s">
        <v>40</v>
      </c>
      <c r="B159" s="82" t="s">
        <v>63</v>
      </c>
      <c r="C159" s="83">
        <v>850</v>
      </c>
      <c r="D159" s="83"/>
      <c r="E159" s="85"/>
      <c r="F159" s="83"/>
    </row>
    <row r="160" spans="1:6" s="84" customFormat="1" ht="14.25" customHeight="1" x14ac:dyDescent="0.2">
      <c r="A160" s="82" t="s">
        <v>40</v>
      </c>
      <c r="B160" s="82" t="s">
        <v>60</v>
      </c>
      <c r="C160" s="83">
        <v>4479</v>
      </c>
      <c r="D160" s="83"/>
      <c r="E160" s="85"/>
      <c r="F160" s="83"/>
    </row>
    <row r="161" spans="1:6" s="84" customFormat="1" ht="14.25" customHeight="1" x14ac:dyDescent="0.2">
      <c r="A161" s="82" t="s">
        <v>40</v>
      </c>
      <c r="B161" s="82" t="s">
        <v>5</v>
      </c>
      <c r="C161" s="83">
        <v>18418</v>
      </c>
      <c r="D161" s="83"/>
      <c r="E161" s="85"/>
      <c r="F161" s="83"/>
    </row>
    <row r="162" spans="1:6" s="84" customFormat="1" ht="14.25" customHeight="1" x14ac:dyDescent="0.2">
      <c r="A162" s="82" t="s">
        <v>40</v>
      </c>
      <c r="B162" s="82" t="s">
        <v>4</v>
      </c>
      <c r="C162" s="83">
        <v>1719</v>
      </c>
      <c r="D162" s="83"/>
      <c r="E162" s="85"/>
      <c r="F162" s="83"/>
    </row>
    <row r="163" spans="1:6" s="84" customFormat="1" ht="14.25" customHeight="1" x14ac:dyDescent="0.2">
      <c r="A163" s="82" t="s">
        <v>40</v>
      </c>
      <c r="B163" s="82" t="s">
        <v>8</v>
      </c>
      <c r="C163" s="83">
        <v>527427</v>
      </c>
      <c r="D163" s="83">
        <f>C158+C159+C160+C161+C162</f>
        <v>27866</v>
      </c>
      <c r="E163" s="85">
        <f>D163/C163</f>
        <v>5.2833851888507796E-2</v>
      </c>
      <c r="F163" s="83">
        <f>_xlfn.RANK.EQ(E163,E$13:E$199,0)</f>
        <v>13</v>
      </c>
    </row>
    <row r="164" spans="1:6" s="84" customFormat="1" ht="14.25" customHeight="1" x14ac:dyDescent="0.2">
      <c r="A164" s="82" t="s">
        <v>41</v>
      </c>
      <c r="B164" s="82" t="s">
        <v>62</v>
      </c>
      <c r="C164" s="83">
        <v>28426</v>
      </c>
      <c r="D164" s="83"/>
      <c r="E164" s="85"/>
      <c r="F164" s="83"/>
    </row>
    <row r="165" spans="1:6" s="84" customFormat="1" ht="14.25" customHeight="1" x14ac:dyDescent="0.2">
      <c r="A165" s="82" t="s">
        <v>41</v>
      </c>
      <c r="B165" s="82" t="s">
        <v>63</v>
      </c>
      <c r="C165" s="83">
        <v>485</v>
      </c>
      <c r="D165" s="83"/>
      <c r="E165" s="85"/>
      <c r="F165" s="83"/>
    </row>
    <row r="166" spans="1:6" s="84" customFormat="1" ht="14.25" customHeight="1" x14ac:dyDescent="0.2">
      <c r="A166" s="82" t="s">
        <v>41</v>
      </c>
      <c r="B166" s="82" t="s">
        <v>60</v>
      </c>
      <c r="C166" s="83">
        <v>16450</v>
      </c>
      <c r="D166" s="83"/>
      <c r="E166" s="85"/>
      <c r="F166" s="83"/>
    </row>
    <row r="167" spans="1:6" s="84" customFormat="1" ht="14.25" customHeight="1" x14ac:dyDescent="0.2">
      <c r="A167" s="82" t="s">
        <v>41</v>
      </c>
      <c r="B167" s="82" t="s">
        <v>5</v>
      </c>
      <c r="C167" s="83">
        <v>3287</v>
      </c>
      <c r="D167" s="83"/>
      <c r="E167" s="85"/>
      <c r="F167" s="83"/>
    </row>
    <row r="168" spans="1:6" s="84" customFormat="1" ht="14.25" customHeight="1" x14ac:dyDescent="0.2">
      <c r="A168" s="82" t="s">
        <v>41</v>
      </c>
      <c r="B168" s="82" t="s">
        <v>4</v>
      </c>
      <c r="C168" s="83">
        <v>2431</v>
      </c>
      <c r="D168" s="83"/>
      <c r="E168" s="85"/>
      <c r="F168" s="83"/>
    </row>
    <row r="169" spans="1:6" s="84" customFormat="1" ht="14.25" customHeight="1" x14ac:dyDescent="0.2">
      <c r="A169" s="82" t="s">
        <v>41</v>
      </c>
      <c r="B169" s="82" t="s">
        <v>8</v>
      </c>
      <c r="C169" s="83">
        <v>410388</v>
      </c>
      <c r="D169" s="83">
        <f>C164+C165+C166+C167+C168</f>
        <v>51079</v>
      </c>
      <c r="E169" s="85">
        <f>D169/C169</f>
        <v>0.12446514030624677</v>
      </c>
      <c r="F169" s="83">
        <f>_xlfn.RANK.EQ(E169,E$13:E$199,0)</f>
        <v>1</v>
      </c>
    </row>
    <row r="170" spans="1:6" s="84" customFormat="1" ht="14.25" customHeight="1" x14ac:dyDescent="0.2">
      <c r="A170" s="82" t="s">
        <v>42</v>
      </c>
      <c r="B170" s="82" t="s">
        <v>62</v>
      </c>
      <c r="C170" s="83">
        <v>4596</v>
      </c>
      <c r="D170" s="83"/>
      <c r="E170" s="85"/>
      <c r="F170" s="83"/>
    </row>
    <row r="171" spans="1:6" s="84" customFormat="1" ht="14.25" customHeight="1" x14ac:dyDescent="0.2">
      <c r="A171" s="82" t="s">
        <v>42</v>
      </c>
      <c r="B171" s="82" t="s">
        <v>63</v>
      </c>
      <c r="C171" s="83">
        <v>12220</v>
      </c>
      <c r="D171" s="83"/>
      <c r="E171" s="85"/>
      <c r="F171" s="83"/>
    </row>
    <row r="172" spans="1:6" s="84" customFormat="1" ht="14.25" customHeight="1" x14ac:dyDescent="0.2">
      <c r="A172" s="82" t="s">
        <v>42</v>
      </c>
      <c r="B172" s="82" t="s">
        <v>60</v>
      </c>
      <c r="C172" s="83">
        <v>1672</v>
      </c>
      <c r="D172" s="83"/>
      <c r="E172" s="85"/>
      <c r="F172" s="83"/>
    </row>
    <row r="173" spans="1:6" s="84" customFormat="1" ht="14.25" customHeight="1" x14ac:dyDescent="0.2">
      <c r="A173" s="82" t="s">
        <v>42</v>
      </c>
      <c r="B173" s="82" t="s">
        <v>5</v>
      </c>
      <c r="C173" s="83">
        <v>4388</v>
      </c>
      <c r="D173" s="83"/>
      <c r="E173" s="85"/>
      <c r="F173" s="83"/>
    </row>
    <row r="174" spans="1:6" s="84" customFormat="1" ht="14.25" customHeight="1" x14ac:dyDescent="0.2">
      <c r="A174" s="82" t="s">
        <v>42</v>
      </c>
      <c r="B174" s="82" t="s">
        <v>4</v>
      </c>
      <c r="C174" s="83">
        <v>3996</v>
      </c>
      <c r="D174" s="83"/>
      <c r="E174" s="85"/>
      <c r="F174" s="83"/>
    </row>
    <row r="175" spans="1:6" s="84" customFormat="1" ht="14.25" customHeight="1" x14ac:dyDescent="0.2">
      <c r="A175" s="82" t="s">
        <v>42</v>
      </c>
      <c r="B175" s="82" t="s">
        <v>8</v>
      </c>
      <c r="C175" s="83">
        <v>677489</v>
      </c>
      <c r="D175" s="83">
        <f>C170+C171+C172+C173+C174</f>
        <v>26872</v>
      </c>
      <c r="E175" s="85">
        <f>D175/C175</f>
        <v>3.9664112627658898E-2</v>
      </c>
      <c r="F175" s="83">
        <f>_xlfn.RANK.EQ(E175,E$13:E$199,0)</f>
        <v>16</v>
      </c>
    </row>
    <row r="176" spans="1:6" s="84" customFormat="1" ht="14.25" customHeight="1" x14ac:dyDescent="0.2">
      <c r="A176" s="82" t="s">
        <v>43</v>
      </c>
      <c r="B176" s="82" t="s">
        <v>62</v>
      </c>
      <c r="C176" s="83">
        <v>110</v>
      </c>
      <c r="D176" s="83"/>
      <c r="E176" s="85"/>
      <c r="F176" s="83"/>
    </row>
    <row r="177" spans="1:6" s="84" customFormat="1" ht="14.25" customHeight="1" x14ac:dyDescent="0.2">
      <c r="A177" s="82" t="s">
        <v>43</v>
      </c>
      <c r="B177" s="82" t="s">
        <v>63</v>
      </c>
      <c r="C177" s="83">
        <v>454</v>
      </c>
      <c r="D177" s="83"/>
      <c r="E177" s="85"/>
      <c r="F177" s="83"/>
    </row>
    <row r="178" spans="1:6" s="84" customFormat="1" ht="14.25" customHeight="1" x14ac:dyDescent="0.2">
      <c r="A178" s="82" t="s">
        <v>43</v>
      </c>
      <c r="B178" s="82" t="s">
        <v>60</v>
      </c>
      <c r="C178" s="83">
        <v>170</v>
      </c>
      <c r="D178" s="83"/>
      <c r="E178" s="85"/>
      <c r="F178" s="83"/>
    </row>
    <row r="179" spans="1:6" s="84" customFormat="1" ht="14.25" customHeight="1" x14ac:dyDescent="0.2">
      <c r="A179" s="82" t="s">
        <v>43</v>
      </c>
      <c r="B179" s="82" t="s">
        <v>5</v>
      </c>
      <c r="C179" s="83">
        <v>420</v>
      </c>
      <c r="D179" s="83"/>
      <c r="E179" s="85"/>
      <c r="F179" s="83"/>
    </row>
    <row r="180" spans="1:6" s="84" customFormat="1" ht="14.25" customHeight="1" x14ac:dyDescent="0.2">
      <c r="A180" s="82" t="s">
        <v>43</v>
      </c>
      <c r="B180" s="82" t="s">
        <v>4</v>
      </c>
      <c r="C180" s="83">
        <v>167</v>
      </c>
      <c r="D180" s="83"/>
      <c r="E180" s="85"/>
      <c r="F180" s="83"/>
    </row>
    <row r="181" spans="1:6" s="84" customFormat="1" ht="14.25" customHeight="1" x14ac:dyDescent="0.2">
      <c r="A181" s="82" t="s">
        <v>43</v>
      </c>
      <c r="B181" s="82" t="s">
        <v>8</v>
      </c>
      <c r="C181" s="83">
        <v>193288</v>
      </c>
      <c r="D181" s="83">
        <f>C176+C177+C178+C179+C180</f>
        <v>1321</v>
      </c>
      <c r="E181" s="85">
        <f>D181/C181</f>
        <v>6.8343611605479904E-3</v>
      </c>
      <c r="F181" s="83">
        <f>_xlfn.RANK.EQ(E181,E$13:E$199,0)</f>
        <v>28</v>
      </c>
    </row>
    <row r="182" spans="1:6" s="84" customFormat="1" ht="14.25" customHeight="1" x14ac:dyDescent="0.2">
      <c r="A182" s="82" t="s">
        <v>65</v>
      </c>
      <c r="B182" s="82" t="s">
        <v>62</v>
      </c>
      <c r="C182" s="83">
        <v>44397</v>
      </c>
      <c r="D182" s="83"/>
      <c r="E182" s="85"/>
      <c r="F182" s="83"/>
    </row>
    <row r="183" spans="1:6" s="84" customFormat="1" ht="14.25" customHeight="1" x14ac:dyDescent="0.2">
      <c r="A183" s="82" t="s">
        <v>65</v>
      </c>
      <c r="B183" s="82" t="s">
        <v>63</v>
      </c>
      <c r="C183" s="83">
        <v>81206</v>
      </c>
      <c r="D183" s="83"/>
      <c r="E183" s="85"/>
      <c r="F183" s="83"/>
    </row>
    <row r="184" spans="1:6" s="84" customFormat="1" ht="14.25" customHeight="1" x14ac:dyDescent="0.2">
      <c r="A184" s="82" t="s">
        <v>65</v>
      </c>
      <c r="B184" s="82" t="s">
        <v>60</v>
      </c>
      <c r="C184" s="83">
        <v>27815</v>
      </c>
      <c r="D184" s="83"/>
      <c r="E184" s="85"/>
      <c r="F184" s="83"/>
    </row>
    <row r="185" spans="1:6" s="84" customFormat="1" ht="14.25" customHeight="1" x14ac:dyDescent="0.2">
      <c r="A185" s="82" t="s">
        <v>65</v>
      </c>
      <c r="B185" s="82" t="s">
        <v>5</v>
      </c>
      <c r="C185" s="83">
        <v>18076</v>
      </c>
      <c r="D185" s="83"/>
      <c r="E185" s="85"/>
      <c r="F185" s="83"/>
    </row>
    <row r="186" spans="1:6" s="84" customFormat="1" ht="14.25" customHeight="1" x14ac:dyDescent="0.2">
      <c r="A186" s="82" t="s">
        <v>65</v>
      </c>
      <c r="B186" s="82" t="s">
        <v>4</v>
      </c>
      <c r="C186" s="83">
        <v>6678</v>
      </c>
      <c r="D186" s="83"/>
      <c r="E186" s="85"/>
      <c r="F186" s="83"/>
    </row>
    <row r="187" spans="1:6" s="84" customFormat="1" ht="14.25" customHeight="1" x14ac:dyDescent="0.2">
      <c r="A187" s="82" t="s">
        <v>65</v>
      </c>
      <c r="B187" s="82" t="s">
        <v>8</v>
      </c>
      <c r="C187" s="83">
        <v>1597311</v>
      </c>
      <c r="D187" s="83">
        <f>C182+C183+C184+C185+C186</f>
        <v>178172</v>
      </c>
      <c r="E187" s="85">
        <f>D187/C187</f>
        <v>0.11154496525723544</v>
      </c>
      <c r="F187" s="83">
        <f>_xlfn.RANK.EQ(E187,E$13:E$199,0)</f>
        <v>2</v>
      </c>
    </row>
    <row r="188" spans="1:6" s="84" customFormat="1" ht="14.25" customHeight="1" x14ac:dyDescent="0.2">
      <c r="A188" s="82" t="s">
        <v>45</v>
      </c>
      <c r="B188" s="82" t="s">
        <v>62</v>
      </c>
      <c r="C188" s="83">
        <v>708</v>
      </c>
      <c r="D188" s="83"/>
      <c r="E188" s="85"/>
      <c r="F188" s="83"/>
    </row>
    <row r="189" spans="1:6" s="84" customFormat="1" ht="14.25" customHeight="1" x14ac:dyDescent="0.2">
      <c r="A189" s="82" t="s">
        <v>45</v>
      </c>
      <c r="B189" s="82" t="s">
        <v>63</v>
      </c>
      <c r="C189" s="83">
        <v>30777</v>
      </c>
      <c r="D189" s="83"/>
      <c r="E189" s="85"/>
      <c r="F189" s="83"/>
    </row>
    <row r="190" spans="1:6" s="84" customFormat="1" ht="14.25" customHeight="1" x14ac:dyDescent="0.2">
      <c r="A190" s="82" t="s">
        <v>45</v>
      </c>
      <c r="B190" s="82" t="s">
        <v>60</v>
      </c>
      <c r="C190" s="83">
        <v>645</v>
      </c>
      <c r="D190" s="83"/>
      <c r="E190" s="85"/>
      <c r="F190" s="83"/>
    </row>
    <row r="191" spans="1:6" s="84" customFormat="1" ht="14.25" customHeight="1" x14ac:dyDescent="0.2">
      <c r="A191" s="82" t="s">
        <v>45</v>
      </c>
      <c r="B191" s="82" t="s">
        <v>5</v>
      </c>
      <c r="C191" s="83">
        <v>5653</v>
      </c>
      <c r="D191" s="83"/>
      <c r="E191" s="85"/>
      <c r="F191" s="83"/>
    </row>
    <row r="192" spans="1:6" s="84" customFormat="1" ht="14.25" customHeight="1" x14ac:dyDescent="0.2">
      <c r="A192" s="82" t="s">
        <v>45</v>
      </c>
      <c r="B192" s="82" t="s">
        <v>4</v>
      </c>
      <c r="C192" s="83">
        <v>650</v>
      </c>
      <c r="D192" s="83"/>
      <c r="E192" s="85"/>
      <c r="F192" s="83"/>
    </row>
    <row r="193" spans="1:6" s="84" customFormat="1" ht="14.25" customHeight="1" x14ac:dyDescent="0.2">
      <c r="A193" s="82" t="s">
        <v>45</v>
      </c>
      <c r="B193" s="82" t="s">
        <v>8</v>
      </c>
      <c r="C193" s="83">
        <v>371242</v>
      </c>
      <c r="D193" s="83">
        <f>C188+C189+C190+C191+C192</f>
        <v>38433</v>
      </c>
      <c r="E193" s="85">
        <f>D193/C193</f>
        <v>0.10352546317496404</v>
      </c>
      <c r="F193" s="83">
        <f>_xlfn.RANK.EQ(E193,E$13:E$199,0)</f>
        <v>5</v>
      </c>
    </row>
    <row r="194" spans="1:6" s="84" customFormat="1" ht="14.25" customHeight="1" x14ac:dyDescent="0.2">
      <c r="A194" s="82" t="s">
        <v>46</v>
      </c>
      <c r="B194" s="82" t="s">
        <v>62</v>
      </c>
      <c r="C194" s="83">
        <v>73</v>
      </c>
      <c r="D194" s="83"/>
      <c r="E194" s="85"/>
      <c r="F194" s="83"/>
    </row>
    <row r="195" spans="1:6" s="84" customFormat="1" ht="14.25" customHeight="1" x14ac:dyDescent="0.2">
      <c r="A195" s="82" t="s">
        <v>46</v>
      </c>
      <c r="B195" s="82" t="s">
        <v>63</v>
      </c>
      <c r="C195" s="83">
        <v>158</v>
      </c>
      <c r="D195" s="83"/>
      <c r="E195" s="85"/>
      <c r="F195" s="83"/>
    </row>
    <row r="196" spans="1:6" s="84" customFormat="1" ht="14.25" customHeight="1" x14ac:dyDescent="0.2">
      <c r="A196" s="82" t="s">
        <v>46</v>
      </c>
      <c r="B196" s="82" t="s">
        <v>60</v>
      </c>
      <c r="C196" s="83">
        <v>134</v>
      </c>
      <c r="D196" s="83"/>
      <c r="E196" s="85"/>
      <c r="F196" s="83"/>
    </row>
    <row r="197" spans="1:6" s="84" customFormat="1" ht="14.25" customHeight="1" x14ac:dyDescent="0.2">
      <c r="A197" s="82" t="s">
        <v>46</v>
      </c>
      <c r="B197" s="82" t="s">
        <v>5</v>
      </c>
      <c r="C197" s="83">
        <v>128</v>
      </c>
      <c r="D197" s="83"/>
      <c r="E197" s="85"/>
      <c r="F197" s="83"/>
    </row>
    <row r="198" spans="1:6" s="84" customFormat="1" ht="14.25" customHeight="1" x14ac:dyDescent="0.2">
      <c r="A198" s="82" t="s">
        <v>46</v>
      </c>
      <c r="B198" s="82" t="s">
        <v>4</v>
      </c>
      <c r="C198" s="83">
        <v>223</v>
      </c>
      <c r="D198" s="83"/>
      <c r="E198" s="85"/>
      <c r="F198" s="83"/>
    </row>
    <row r="199" spans="1:6" s="84" customFormat="1" ht="14.25" customHeight="1" x14ac:dyDescent="0.2">
      <c r="A199" s="82" t="s">
        <v>46</v>
      </c>
      <c r="B199" s="82" t="s">
        <v>8</v>
      </c>
      <c r="C199" s="83">
        <v>298217</v>
      </c>
      <c r="D199" s="83">
        <f>C194+C195+C196+C197+C198</f>
        <v>716</v>
      </c>
      <c r="E199" s="85">
        <f>D199/C199</f>
        <v>2.4009362309995743E-3</v>
      </c>
      <c r="F199" s="83">
        <f>_xlfn.RANK.EQ(E199,E$13:E$199,0)</f>
        <v>32</v>
      </c>
    </row>
    <row r="200" spans="1:6" s="84" customFormat="1" ht="14.25" customHeight="1" x14ac:dyDescent="0.2">
      <c r="A200" s="82" t="s">
        <v>61</v>
      </c>
      <c r="B200" s="82" t="s">
        <v>62</v>
      </c>
      <c r="C200" s="83">
        <v>207534</v>
      </c>
      <c r="D200" s="83"/>
      <c r="E200" s="85"/>
      <c r="F200" s="83"/>
    </row>
    <row r="201" spans="1:6" s="84" customFormat="1" ht="14.25" customHeight="1" x14ac:dyDescent="0.2">
      <c r="A201" s="82" t="s">
        <v>61</v>
      </c>
      <c r="B201" s="82" t="s">
        <v>63</v>
      </c>
      <c r="C201" s="83">
        <v>292612</v>
      </c>
      <c r="D201" s="83"/>
      <c r="E201" s="85"/>
      <c r="F201" s="83"/>
    </row>
    <row r="202" spans="1:6" s="84" customFormat="1" ht="14.25" customHeight="1" x14ac:dyDescent="0.2">
      <c r="A202" s="82" t="s">
        <v>61</v>
      </c>
      <c r="B202" s="82" t="s">
        <v>60</v>
      </c>
      <c r="C202" s="83">
        <v>147250</v>
      </c>
      <c r="D202" s="83"/>
      <c r="E202" s="85"/>
      <c r="F202" s="83"/>
    </row>
    <row r="203" spans="1:6" s="84" customFormat="1" ht="14.25" customHeight="1" x14ac:dyDescent="0.2">
      <c r="A203" s="82" t="s">
        <v>61</v>
      </c>
      <c r="B203" s="82" t="s">
        <v>5</v>
      </c>
      <c r="C203" s="83">
        <v>157200</v>
      </c>
      <c r="D203" s="83"/>
      <c r="E203" s="85"/>
      <c r="F203" s="83"/>
    </row>
    <row r="204" spans="1:6" s="84" customFormat="1" ht="14.25" customHeight="1" x14ac:dyDescent="0.2">
      <c r="A204" s="82" t="s">
        <v>61</v>
      </c>
      <c r="B204" s="82" t="s">
        <v>4</v>
      </c>
      <c r="C204" s="83">
        <v>52989</v>
      </c>
      <c r="D204" s="83"/>
      <c r="E204" s="85"/>
      <c r="F204" s="83"/>
    </row>
    <row r="205" spans="1:6" s="84" customFormat="1" ht="14.25" customHeight="1" x14ac:dyDescent="0.2">
      <c r="A205" s="82" t="s">
        <v>61</v>
      </c>
      <c r="B205" s="82" t="s">
        <v>8</v>
      </c>
      <c r="C205" s="83">
        <v>21513235</v>
      </c>
      <c r="D205" s="83">
        <f>C200+C201+C202+C203+C204</f>
        <v>857585</v>
      </c>
      <c r="E205" s="85">
        <f>D205/C205</f>
        <v>3.986313541408347E-2</v>
      </c>
      <c r="F205" s="83"/>
    </row>
    <row r="206" spans="1:6" s="84" customFormat="1" ht="14.25" customHeight="1" x14ac:dyDescent="0.2">
      <c r="A206" s="84" t="s">
        <v>66</v>
      </c>
      <c r="C206" s="86"/>
    </row>
    <row r="207" spans="1:6" s="84" customFormat="1" ht="14.25" customHeight="1" x14ac:dyDescent="0.2">
      <c r="A207" s="84" t="s">
        <v>67</v>
      </c>
      <c r="C207" s="86"/>
    </row>
    <row r="208" spans="1:6" s="84" customFormat="1" ht="14.25" customHeight="1" x14ac:dyDescent="0.2">
      <c r="A208" s="84" t="s">
        <v>68</v>
      </c>
      <c r="C208" s="86"/>
    </row>
    <row r="209" spans="1:3" s="84" customFormat="1" ht="12.75" customHeight="1" x14ac:dyDescent="0.2">
      <c r="A209" s="82" t="s">
        <v>69</v>
      </c>
      <c r="C209" s="86"/>
    </row>
    <row r="210" spans="1:3" s="84" customFormat="1" ht="12.75" customHeight="1" x14ac:dyDescent="0.2">
      <c r="A210" s="84" t="s">
        <v>57</v>
      </c>
    </row>
    <row r="211" spans="1:3" ht="12.75" customHeight="1" x14ac:dyDescent="0.2"/>
  </sheetData>
  <sheetProtection formatColumns="0" formatRows="0" autoFilter="0" pivotTables="0"/>
  <mergeCells count="6">
    <mergeCell ref="D6:D7"/>
    <mergeCell ref="E6:E7"/>
    <mergeCell ref="F6:F7"/>
    <mergeCell ref="A6:A7"/>
    <mergeCell ref="B6:B7"/>
    <mergeCell ref="C6:C7"/>
  </mergeCells>
  <printOptions gridLinesSet="0"/>
  <pageMargins left="0.75" right="0.75" top="1" bottom="1" header="0.511811024" footer="0.511811024"/>
  <pageSetup paperSize="9" orientation="portrait" r:id="rId1"/>
  <headerFooter alignWithMargins="0">
    <oddHeader>&amp;A</oddHead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2"/>
  <sheetViews>
    <sheetView showGridLines="0" workbookViewId="0">
      <selection activeCell="E25" sqref="E25"/>
    </sheetView>
  </sheetViews>
  <sheetFormatPr baseColWidth="10" defaultRowHeight="12.75" x14ac:dyDescent="0.2"/>
  <cols>
    <col min="1" max="1" width="30.7109375" style="4" customWidth="1"/>
    <col min="2" max="2" width="45.7109375" style="4" bestFit="1" customWidth="1"/>
    <col min="3" max="3" width="25.7109375" style="5" bestFit="1" customWidth="1"/>
    <col min="4" max="4" width="12.7109375" style="4" customWidth="1"/>
    <col min="5" max="5" width="16.28515625" style="4" customWidth="1"/>
    <col min="6" max="15" width="11.42578125" style="4"/>
    <col min="16" max="16384" width="11.42578125" style="6"/>
  </cols>
  <sheetData>
    <row r="1" spans="1:6" s="1" customFormat="1" x14ac:dyDescent="0.2">
      <c r="C1" s="2"/>
    </row>
    <row r="2" spans="1:6" s="1" customFormat="1" x14ac:dyDescent="0.2">
      <c r="C2" s="2"/>
    </row>
    <row r="4" spans="1:6" x14ac:dyDescent="0.2">
      <c r="A4" s="3"/>
    </row>
    <row r="5" spans="1:6" ht="15" x14ac:dyDescent="0.25">
      <c r="A5" s="32" t="s">
        <v>53</v>
      </c>
    </row>
    <row r="6" spans="1:6" ht="12.75" customHeight="1" x14ac:dyDescent="0.4">
      <c r="A6" s="7"/>
    </row>
    <row r="7" spans="1:6" ht="41.25" customHeight="1" x14ac:dyDescent="0.2">
      <c r="A7" s="64" t="s">
        <v>2</v>
      </c>
      <c r="B7" s="64" t="s">
        <v>3</v>
      </c>
      <c r="C7" s="49" t="s">
        <v>74</v>
      </c>
      <c r="D7" s="49" t="s">
        <v>54</v>
      </c>
      <c r="E7" s="49" t="s">
        <v>53</v>
      </c>
      <c r="F7" s="49" t="s">
        <v>55</v>
      </c>
    </row>
    <row r="8" spans="1:6" ht="37.5" customHeight="1" x14ac:dyDescent="0.2">
      <c r="A8" s="65"/>
      <c r="B8" s="65"/>
      <c r="C8" s="52"/>
      <c r="D8" s="52"/>
      <c r="E8" s="52"/>
      <c r="F8" s="52"/>
    </row>
    <row r="9" spans="1:6" s="59" customFormat="1" ht="11.25" x14ac:dyDescent="0.2">
      <c r="A9" s="71" t="s">
        <v>15</v>
      </c>
      <c r="B9" s="71" t="s">
        <v>10</v>
      </c>
      <c r="C9" s="72">
        <v>23</v>
      </c>
      <c r="D9" s="72"/>
      <c r="E9" s="73"/>
      <c r="F9" s="73"/>
    </row>
    <row r="10" spans="1:6" s="66" customFormat="1" ht="11.25" x14ac:dyDescent="0.2">
      <c r="A10" s="71" t="s">
        <v>15</v>
      </c>
      <c r="B10" s="71" t="s">
        <v>11</v>
      </c>
      <c r="C10" s="72">
        <v>85</v>
      </c>
      <c r="D10" s="72"/>
      <c r="E10" s="72"/>
      <c r="F10" s="59"/>
    </row>
    <row r="11" spans="1:6" s="66" customFormat="1" ht="11.25" x14ac:dyDescent="0.2">
      <c r="A11" s="71" t="s">
        <v>15</v>
      </c>
      <c r="B11" s="71" t="s">
        <v>9</v>
      </c>
      <c r="C11" s="72">
        <v>548</v>
      </c>
      <c r="D11" s="72"/>
      <c r="E11" s="73"/>
      <c r="F11" s="73"/>
    </row>
    <row r="12" spans="1:6" s="59" customFormat="1" ht="11.25" x14ac:dyDescent="0.2">
      <c r="A12" s="71" t="s">
        <v>15</v>
      </c>
      <c r="B12" s="71" t="s">
        <v>5</v>
      </c>
      <c r="C12" s="72">
        <v>71</v>
      </c>
      <c r="D12" s="72"/>
      <c r="E12" s="72"/>
    </row>
    <row r="13" spans="1:6" s="59" customFormat="1" ht="11.25" x14ac:dyDescent="0.2">
      <c r="A13" s="71" t="s">
        <v>15</v>
      </c>
      <c r="B13" s="71" t="s">
        <v>4</v>
      </c>
      <c r="C13" s="72">
        <v>52</v>
      </c>
      <c r="D13" s="72"/>
      <c r="E13" s="73"/>
      <c r="F13" s="73"/>
    </row>
    <row r="14" spans="1:6" s="59" customFormat="1" ht="11.25" x14ac:dyDescent="0.2">
      <c r="A14" s="71" t="s">
        <v>15</v>
      </c>
      <c r="B14" s="71" t="s">
        <v>8</v>
      </c>
      <c r="C14" s="72">
        <v>293024</v>
      </c>
      <c r="D14" s="72">
        <f>C9+C10+C11+C12+C13</f>
        <v>779</v>
      </c>
      <c r="E14" s="74">
        <f>(D14/C14)</f>
        <v>2.6584853117833352E-3</v>
      </c>
      <c r="F14" s="75">
        <f>_xlfn.RANK.EQ(E14,E$14:E$200,0)</f>
        <v>31</v>
      </c>
    </row>
    <row r="15" spans="1:6" s="59" customFormat="1" ht="11.25" x14ac:dyDescent="0.2">
      <c r="A15" s="71" t="s">
        <v>16</v>
      </c>
      <c r="B15" s="71" t="s">
        <v>10</v>
      </c>
      <c r="C15" s="72">
        <v>186</v>
      </c>
      <c r="D15" s="72"/>
      <c r="E15" s="73"/>
      <c r="F15" s="73"/>
    </row>
    <row r="16" spans="1:6" s="66" customFormat="1" ht="11.25" x14ac:dyDescent="0.2">
      <c r="A16" s="71" t="s">
        <v>16</v>
      </c>
      <c r="B16" s="71" t="s">
        <v>11</v>
      </c>
      <c r="C16" s="72">
        <v>609</v>
      </c>
      <c r="D16" s="72"/>
      <c r="E16" s="72"/>
      <c r="F16" s="59"/>
    </row>
    <row r="17" spans="1:6" s="66" customFormat="1" ht="11.25" x14ac:dyDescent="0.2">
      <c r="A17" s="71" t="s">
        <v>16</v>
      </c>
      <c r="B17" s="71" t="s">
        <v>9</v>
      </c>
      <c r="C17" s="72">
        <v>5582</v>
      </c>
      <c r="D17" s="72"/>
      <c r="E17" s="73"/>
      <c r="F17" s="73"/>
    </row>
    <row r="18" spans="1:6" s="59" customFormat="1" ht="11.25" x14ac:dyDescent="0.2">
      <c r="A18" s="71" t="s">
        <v>16</v>
      </c>
      <c r="B18" s="71" t="s">
        <v>5</v>
      </c>
      <c r="C18" s="72">
        <v>1913</v>
      </c>
      <c r="D18" s="72"/>
      <c r="E18" s="72"/>
    </row>
    <row r="19" spans="1:6" s="59" customFormat="1" ht="11.25" x14ac:dyDescent="0.2">
      <c r="A19" s="71" t="s">
        <v>16</v>
      </c>
      <c r="B19" s="71" t="s">
        <v>4</v>
      </c>
      <c r="C19" s="72">
        <v>4148</v>
      </c>
      <c r="D19" s="72"/>
      <c r="E19" s="73"/>
      <c r="F19" s="73"/>
    </row>
    <row r="20" spans="1:6" s="59" customFormat="1" ht="11.25" x14ac:dyDescent="0.2">
      <c r="A20" s="71" t="s">
        <v>16</v>
      </c>
      <c r="B20" s="71" t="s">
        <v>8</v>
      </c>
      <c r="C20" s="72">
        <v>869565</v>
      </c>
      <c r="D20" s="72">
        <f>C15+C16+C17+C18+C19</f>
        <v>12438</v>
      </c>
      <c r="E20" s="74">
        <f>(D20/C20)</f>
        <v>1.4303703575925895E-2</v>
      </c>
      <c r="F20" s="75">
        <f>_xlfn.RANK.EQ(E20,E$14:E$200,0)</f>
        <v>18</v>
      </c>
    </row>
    <row r="21" spans="1:6" s="59" customFormat="1" ht="11.25" x14ac:dyDescent="0.2">
      <c r="A21" s="71" t="s">
        <v>17</v>
      </c>
      <c r="B21" s="71" t="s">
        <v>10</v>
      </c>
      <c r="C21" s="72">
        <v>377</v>
      </c>
      <c r="D21" s="72"/>
      <c r="E21" s="73"/>
      <c r="F21" s="73"/>
    </row>
    <row r="22" spans="1:6" s="66" customFormat="1" ht="11.25" x14ac:dyDescent="0.2">
      <c r="A22" s="71" t="s">
        <v>17</v>
      </c>
      <c r="B22" s="71" t="s">
        <v>11</v>
      </c>
      <c r="C22" s="72">
        <v>70</v>
      </c>
      <c r="D22" s="72"/>
      <c r="E22" s="72"/>
      <c r="F22" s="59"/>
    </row>
    <row r="23" spans="1:6" s="66" customFormat="1" ht="11.25" x14ac:dyDescent="0.2">
      <c r="A23" s="71" t="s">
        <v>17</v>
      </c>
      <c r="B23" s="71" t="s">
        <v>9</v>
      </c>
      <c r="C23" s="72">
        <v>1546</v>
      </c>
      <c r="D23" s="72"/>
      <c r="E23" s="73"/>
      <c r="F23" s="73"/>
    </row>
    <row r="24" spans="1:6" s="59" customFormat="1" ht="11.25" x14ac:dyDescent="0.2">
      <c r="A24" s="71" t="s">
        <v>17</v>
      </c>
      <c r="B24" s="71" t="s">
        <v>5</v>
      </c>
      <c r="C24" s="72">
        <v>1833</v>
      </c>
      <c r="D24" s="72"/>
      <c r="E24" s="72"/>
    </row>
    <row r="25" spans="1:6" s="59" customFormat="1" ht="11.25" x14ac:dyDescent="0.2">
      <c r="A25" s="71" t="s">
        <v>17</v>
      </c>
      <c r="B25" s="71" t="s">
        <v>4</v>
      </c>
      <c r="C25" s="72">
        <v>957</v>
      </c>
      <c r="D25" s="72"/>
      <c r="E25" s="73"/>
      <c r="F25" s="73"/>
    </row>
    <row r="26" spans="1:6" s="59" customFormat="1" ht="11.25" x14ac:dyDescent="0.2">
      <c r="A26" s="71" t="s">
        <v>17</v>
      </c>
      <c r="B26" s="71" t="s">
        <v>8</v>
      </c>
      <c r="C26" s="72">
        <v>185595</v>
      </c>
      <c r="D26" s="72">
        <f>C21+C22+C23+C24+C25</f>
        <v>4783</v>
      </c>
      <c r="E26" s="74">
        <f>(D26/C26)</f>
        <v>2.5771168404321237E-2</v>
      </c>
      <c r="F26" s="75">
        <f>_xlfn.RANK.EQ(E26,E$14:E$200,0)</f>
        <v>9</v>
      </c>
    </row>
    <row r="27" spans="1:6" s="59" customFormat="1" ht="11.25" x14ac:dyDescent="0.2">
      <c r="A27" s="71" t="s">
        <v>18</v>
      </c>
      <c r="B27" s="71" t="s">
        <v>10</v>
      </c>
      <c r="C27" s="72">
        <v>771</v>
      </c>
      <c r="D27" s="72"/>
      <c r="E27" s="73"/>
      <c r="F27" s="73"/>
    </row>
    <row r="28" spans="1:6" s="66" customFormat="1" ht="11.25" x14ac:dyDescent="0.2">
      <c r="A28" s="71" t="s">
        <v>18</v>
      </c>
      <c r="B28" s="71" t="s">
        <v>11</v>
      </c>
      <c r="C28" s="72">
        <v>2930</v>
      </c>
      <c r="D28" s="72"/>
      <c r="E28" s="72"/>
      <c r="F28" s="59"/>
    </row>
    <row r="29" spans="1:6" s="66" customFormat="1" ht="11.25" x14ac:dyDescent="0.2">
      <c r="A29" s="71" t="s">
        <v>18</v>
      </c>
      <c r="B29" s="71" t="s">
        <v>9</v>
      </c>
      <c r="C29" s="72">
        <v>3427</v>
      </c>
      <c r="D29" s="72"/>
      <c r="E29" s="73"/>
      <c r="F29" s="73"/>
    </row>
    <row r="30" spans="1:6" s="59" customFormat="1" ht="11.25" x14ac:dyDescent="0.2">
      <c r="A30" s="71" t="s">
        <v>18</v>
      </c>
      <c r="B30" s="71" t="s">
        <v>5</v>
      </c>
      <c r="C30" s="72">
        <v>1293</v>
      </c>
      <c r="D30" s="72"/>
      <c r="E30" s="72"/>
    </row>
    <row r="31" spans="1:6" s="59" customFormat="1" ht="11.25" x14ac:dyDescent="0.2">
      <c r="A31" s="71" t="s">
        <v>18</v>
      </c>
      <c r="B31" s="71" t="s">
        <v>4</v>
      </c>
      <c r="C31" s="72">
        <v>284</v>
      </c>
      <c r="D31" s="72"/>
      <c r="E31" s="73"/>
      <c r="F31" s="73"/>
    </row>
    <row r="32" spans="1:6" s="59" customFormat="1" ht="11.25" x14ac:dyDescent="0.2">
      <c r="A32" s="71" t="s">
        <v>18</v>
      </c>
      <c r="B32" s="71" t="s">
        <v>8</v>
      </c>
      <c r="C32" s="72">
        <v>214072</v>
      </c>
      <c r="D32" s="72">
        <f>C27+C28+C29+C30+C31</f>
        <v>8705</v>
      </c>
      <c r="E32" s="74">
        <f>(D32/C32)</f>
        <v>4.0663888785081655E-2</v>
      </c>
      <c r="F32" s="75">
        <f>_xlfn.RANK.EQ(E32,E$14:E$200,0)</f>
        <v>7</v>
      </c>
    </row>
    <row r="33" spans="1:6" s="59" customFormat="1" ht="11.25" x14ac:dyDescent="0.2">
      <c r="A33" s="71" t="s">
        <v>19</v>
      </c>
      <c r="B33" s="71" t="s">
        <v>10</v>
      </c>
      <c r="C33" s="72">
        <v>153</v>
      </c>
      <c r="D33" s="72"/>
      <c r="E33" s="73"/>
      <c r="F33" s="73"/>
    </row>
    <row r="34" spans="1:6" s="66" customFormat="1" ht="11.25" x14ac:dyDescent="0.2">
      <c r="A34" s="71" t="s">
        <v>19</v>
      </c>
      <c r="B34" s="71" t="s">
        <v>11</v>
      </c>
      <c r="C34" s="72">
        <v>737</v>
      </c>
      <c r="D34" s="72"/>
      <c r="E34" s="72"/>
      <c r="F34" s="59"/>
    </row>
    <row r="35" spans="1:6" s="66" customFormat="1" ht="11.25" x14ac:dyDescent="0.2">
      <c r="A35" s="71" t="s">
        <v>19</v>
      </c>
      <c r="B35" s="71" t="s">
        <v>9</v>
      </c>
      <c r="C35" s="72">
        <v>1103</v>
      </c>
      <c r="D35" s="72"/>
      <c r="E35" s="73"/>
      <c r="F35" s="73"/>
    </row>
    <row r="36" spans="1:6" s="59" customFormat="1" ht="11.25" x14ac:dyDescent="0.2">
      <c r="A36" s="71" t="s">
        <v>19</v>
      </c>
      <c r="B36" s="71" t="s">
        <v>5</v>
      </c>
      <c r="C36" s="72">
        <v>2023</v>
      </c>
      <c r="D36" s="72"/>
      <c r="E36" s="72"/>
    </row>
    <row r="37" spans="1:6" s="59" customFormat="1" ht="11.25" x14ac:dyDescent="0.2">
      <c r="A37" s="71" t="s">
        <v>19</v>
      </c>
      <c r="B37" s="71" t="s">
        <v>4</v>
      </c>
      <c r="C37" s="72">
        <v>634</v>
      </c>
      <c r="D37" s="72"/>
      <c r="E37" s="73"/>
      <c r="F37" s="73"/>
    </row>
    <row r="38" spans="1:6" s="59" customFormat="1" ht="11.25" x14ac:dyDescent="0.2">
      <c r="A38" s="71" t="s">
        <v>19</v>
      </c>
      <c r="B38" s="71" t="s">
        <v>8</v>
      </c>
      <c r="C38" s="72">
        <v>736427</v>
      </c>
      <c r="D38" s="72">
        <f>C33+C34+C35+C36+C37</f>
        <v>4650</v>
      </c>
      <c r="E38" s="74">
        <f>(D38/C38)</f>
        <v>6.3142714756520332E-3</v>
      </c>
      <c r="F38" s="75">
        <f>_xlfn.RANK.EQ(E38,E$14:E$200,0)</f>
        <v>21</v>
      </c>
    </row>
    <row r="39" spans="1:6" s="59" customFormat="1" ht="11.25" x14ac:dyDescent="0.2">
      <c r="A39" s="71" t="s">
        <v>20</v>
      </c>
      <c r="B39" s="71" t="s">
        <v>10</v>
      </c>
      <c r="C39" s="72">
        <v>2648</v>
      </c>
      <c r="D39" s="72"/>
      <c r="E39" s="73"/>
      <c r="F39" s="73"/>
    </row>
    <row r="40" spans="1:6" s="66" customFormat="1" ht="11.25" x14ac:dyDescent="0.2">
      <c r="A40" s="71" t="s">
        <v>20</v>
      </c>
      <c r="B40" s="71" t="s">
        <v>11</v>
      </c>
      <c r="C40" s="72">
        <v>119</v>
      </c>
      <c r="D40" s="72"/>
      <c r="E40" s="72"/>
      <c r="F40" s="59"/>
    </row>
    <row r="41" spans="1:6" s="66" customFormat="1" ht="11.25" x14ac:dyDescent="0.2">
      <c r="A41" s="71" t="s">
        <v>20</v>
      </c>
      <c r="B41" s="71" t="s">
        <v>9</v>
      </c>
      <c r="C41" s="72">
        <v>279</v>
      </c>
      <c r="D41" s="72"/>
      <c r="E41" s="73"/>
      <c r="F41" s="73"/>
    </row>
    <row r="42" spans="1:6" s="59" customFormat="1" ht="11.25" x14ac:dyDescent="0.2">
      <c r="A42" s="71" t="s">
        <v>20</v>
      </c>
      <c r="B42" s="71" t="s">
        <v>5</v>
      </c>
      <c r="C42" s="72">
        <v>966</v>
      </c>
      <c r="D42" s="72"/>
      <c r="E42" s="72"/>
    </row>
    <row r="43" spans="1:6" s="59" customFormat="1" ht="11.25" x14ac:dyDescent="0.2">
      <c r="A43" s="71" t="s">
        <v>20</v>
      </c>
      <c r="B43" s="71" t="s">
        <v>4</v>
      </c>
      <c r="C43" s="72">
        <v>206</v>
      </c>
      <c r="D43" s="72"/>
      <c r="E43" s="73"/>
      <c r="F43" s="73"/>
    </row>
    <row r="44" spans="1:6" s="59" customFormat="1" ht="11.25" x14ac:dyDescent="0.2">
      <c r="A44" s="71" t="s">
        <v>20</v>
      </c>
      <c r="B44" s="71" t="s">
        <v>8</v>
      </c>
      <c r="C44" s="72">
        <v>180866</v>
      </c>
      <c r="D44" s="72">
        <f>C39+C40+C41+C42+C43</f>
        <v>4218</v>
      </c>
      <c r="E44" s="74">
        <f>(D44/C44)</f>
        <v>2.3321132772328685E-2</v>
      </c>
      <c r="F44" s="75">
        <f>_xlfn.RANK.EQ(E44,E$14:E$200,0)</f>
        <v>11</v>
      </c>
    </row>
    <row r="45" spans="1:6" s="59" customFormat="1" ht="11.25" x14ac:dyDescent="0.2">
      <c r="A45" s="71" t="s">
        <v>21</v>
      </c>
      <c r="B45" s="71" t="s">
        <v>10</v>
      </c>
      <c r="C45" s="72">
        <v>11126</v>
      </c>
      <c r="D45" s="72"/>
      <c r="E45" s="73"/>
      <c r="F45" s="73"/>
    </row>
    <row r="46" spans="1:6" s="66" customFormat="1" ht="11.25" x14ac:dyDescent="0.2">
      <c r="A46" s="71" t="s">
        <v>21</v>
      </c>
      <c r="B46" s="71" t="s">
        <v>11</v>
      </c>
      <c r="C46" s="72">
        <v>14805</v>
      </c>
      <c r="D46" s="72"/>
      <c r="E46" s="72"/>
      <c r="F46" s="59"/>
    </row>
    <row r="47" spans="1:6" s="66" customFormat="1" ht="11.25" x14ac:dyDescent="0.2">
      <c r="A47" s="71" t="s">
        <v>21</v>
      </c>
      <c r="B47" s="71" t="s">
        <v>9</v>
      </c>
      <c r="C47" s="72">
        <v>22407</v>
      </c>
      <c r="D47" s="72"/>
      <c r="E47" s="73"/>
      <c r="F47" s="73"/>
    </row>
    <row r="48" spans="1:6" s="59" customFormat="1" ht="11.25" x14ac:dyDescent="0.2">
      <c r="A48" s="71" t="s">
        <v>21</v>
      </c>
      <c r="B48" s="71" t="s">
        <v>5</v>
      </c>
      <c r="C48" s="72">
        <v>4867</v>
      </c>
      <c r="D48" s="72"/>
      <c r="E48" s="72"/>
    </row>
    <row r="49" spans="1:6" s="59" customFormat="1" ht="11.25" x14ac:dyDescent="0.2">
      <c r="A49" s="71" t="s">
        <v>21</v>
      </c>
      <c r="B49" s="71" t="s">
        <v>4</v>
      </c>
      <c r="C49" s="72">
        <v>2150</v>
      </c>
      <c r="D49" s="72"/>
      <c r="E49" s="73"/>
      <c r="F49" s="73"/>
    </row>
    <row r="50" spans="1:6" s="59" customFormat="1" ht="11.25" x14ac:dyDescent="0.2">
      <c r="A50" s="71" t="s">
        <v>21</v>
      </c>
      <c r="B50" s="71" t="s">
        <v>8</v>
      </c>
      <c r="C50" s="72">
        <v>1084500</v>
      </c>
      <c r="D50" s="72">
        <f>C45+C46+C47+C48+C49</f>
        <v>55355</v>
      </c>
      <c r="E50" s="74">
        <f>(D50/C50)</f>
        <v>5.1041954817888431E-2</v>
      </c>
      <c r="F50" s="75">
        <f>_xlfn.RANK.EQ(E50,E$14:E$200,0)</f>
        <v>5</v>
      </c>
    </row>
    <row r="51" spans="1:6" s="59" customFormat="1" ht="11.25" x14ac:dyDescent="0.2">
      <c r="A51" s="71" t="s">
        <v>22</v>
      </c>
      <c r="B51" s="71" t="s">
        <v>10</v>
      </c>
      <c r="C51" s="72">
        <v>185</v>
      </c>
      <c r="D51" s="72"/>
      <c r="E51" s="73"/>
      <c r="F51" s="73"/>
    </row>
    <row r="52" spans="1:6" s="66" customFormat="1" ht="11.25" x14ac:dyDescent="0.2">
      <c r="A52" s="71" t="s">
        <v>22</v>
      </c>
      <c r="B52" s="71" t="s">
        <v>11</v>
      </c>
      <c r="C52" s="72">
        <v>415</v>
      </c>
      <c r="D52" s="72"/>
      <c r="E52" s="72"/>
      <c r="F52" s="59"/>
    </row>
    <row r="53" spans="1:6" s="66" customFormat="1" ht="11.25" x14ac:dyDescent="0.2">
      <c r="A53" s="71" t="s">
        <v>22</v>
      </c>
      <c r="B53" s="71" t="s">
        <v>9</v>
      </c>
      <c r="C53" s="72">
        <v>1253</v>
      </c>
      <c r="D53" s="72"/>
      <c r="E53" s="73"/>
      <c r="F53" s="73"/>
    </row>
    <row r="54" spans="1:6" s="59" customFormat="1" ht="11.25" x14ac:dyDescent="0.2">
      <c r="A54" s="71" t="s">
        <v>22</v>
      </c>
      <c r="B54" s="71" t="s">
        <v>5</v>
      </c>
      <c r="C54" s="72">
        <v>496</v>
      </c>
      <c r="D54" s="72"/>
      <c r="E54" s="72"/>
    </row>
    <row r="55" spans="1:6" s="59" customFormat="1" ht="11.25" x14ac:dyDescent="0.2">
      <c r="A55" s="71" t="s">
        <v>22</v>
      </c>
      <c r="B55" s="71" t="s">
        <v>4</v>
      </c>
      <c r="C55" s="72">
        <v>1454</v>
      </c>
      <c r="D55" s="72"/>
      <c r="E55" s="73"/>
      <c r="F55" s="73"/>
    </row>
    <row r="56" spans="1:6" s="59" customFormat="1" ht="11.25" x14ac:dyDescent="0.2">
      <c r="A56" s="71" t="s">
        <v>22</v>
      </c>
      <c r="B56" s="71" t="s">
        <v>8</v>
      </c>
      <c r="C56" s="72">
        <v>951205</v>
      </c>
      <c r="D56" s="72">
        <f>C51+C52+C53+C54+C55</f>
        <v>3803</v>
      </c>
      <c r="E56" s="74">
        <f>(D56/C56)</f>
        <v>3.9980866374756232E-3</v>
      </c>
      <c r="F56" s="75">
        <f>_xlfn.RANK.EQ(E56,E$14:E$200,0)</f>
        <v>29</v>
      </c>
    </row>
    <row r="57" spans="1:6" s="59" customFormat="1" ht="11.25" x14ac:dyDescent="0.2">
      <c r="A57" s="71" t="s">
        <v>23</v>
      </c>
      <c r="B57" s="71" t="s">
        <v>10</v>
      </c>
      <c r="C57" s="72">
        <v>41</v>
      </c>
      <c r="D57" s="72"/>
      <c r="E57" s="73"/>
      <c r="F57" s="73"/>
    </row>
    <row r="58" spans="1:6" s="66" customFormat="1" ht="11.25" x14ac:dyDescent="0.2">
      <c r="A58" s="71" t="s">
        <v>23</v>
      </c>
      <c r="B58" s="71" t="s">
        <v>11</v>
      </c>
      <c r="C58" s="72">
        <v>626</v>
      </c>
      <c r="D58" s="72"/>
      <c r="E58" s="72"/>
      <c r="F58" s="59"/>
    </row>
    <row r="59" spans="1:6" s="66" customFormat="1" ht="11.25" x14ac:dyDescent="0.2">
      <c r="A59" s="71" t="s">
        <v>23</v>
      </c>
      <c r="B59" s="71" t="s">
        <v>9</v>
      </c>
      <c r="C59" s="72">
        <v>5899</v>
      </c>
      <c r="D59" s="72"/>
      <c r="E59" s="73"/>
      <c r="F59" s="73"/>
    </row>
    <row r="60" spans="1:6" s="59" customFormat="1" ht="11.25" x14ac:dyDescent="0.2">
      <c r="A60" s="71" t="s">
        <v>23</v>
      </c>
      <c r="B60" s="71" t="s">
        <v>5</v>
      </c>
      <c r="C60" s="72">
        <v>4845</v>
      </c>
      <c r="D60" s="72"/>
      <c r="E60" s="72"/>
    </row>
    <row r="61" spans="1:6" s="59" customFormat="1" ht="11.25" x14ac:dyDescent="0.2">
      <c r="A61" s="71" t="s">
        <v>23</v>
      </c>
      <c r="B61" s="71" t="s">
        <v>4</v>
      </c>
      <c r="C61" s="72">
        <v>1252</v>
      </c>
      <c r="D61" s="72"/>
      <c r="E61" s="73"/>
      <c r="F61" s="73"/>
    </row>
    <row r="62" spans="1:6" s="59" customFormat="1" ht="11.25" x14ac:dyDescent="0.2">
      <c r="A62" s="71" t="s">
        <v>23</v>
      </c>
      <c r="B62" s="71" t="s">
        <v>8</v>
      </c>
      <c r="C62" s="72">
        <v>2440641</v>
      </c>
      <c r="D62" s="72">
        <f>C57+C58+C59+C60+C61</f>
        <v>12663</v>
      </c>
      <c r="E62" s="74">
        <f>(D62/C62)</f>
        <v>5.1883910825066036E-3</v>
      </c>
      <c r="F62" s="75">
        <f>_xlfn.RANK.EQ(E62,E$14:E$200,0)</f>
        <v>27</v>
      </c>
    </row>
    <row r="63" spans="1:6" s="59" customFormat="1" ht="11.25" x14ac:dyDescent="0.2">
      <c r="A63" s="71" t="s">
        <v>24</v>
      </c>
      <c r="B63" s="71" t="s">
        <v>10</v>
      </c>
      <c r="C63" s="72">
        <v>439</v>
      </c>
      <c r="D63" s="72"/>
      <c r="E63" s="73"/>
      <c r="F63" s="73"/>
    </row>
    <row r="64" spans="1:6" s="66" customFormat="1" ht="11.25" x14ac:dyDescent="0.2">
      <c r="A64" s="71" t="s">
        <v>24</v>
      </c>
      <c r="B64" s="71" t="s">
        <v>11</v>
      </c>
      <c r="C64" s="72">
        <v>467</v>
      </c>
      <c r="D64" s="72"/>
      <c r="E64" s="72"/>
      <c r="F64" s="59"/>
    </row>
    <row r="65" spans="1:6" s="66" customFormat="1" ht="11.25" x14ac:dyDescent="0.2">
      <c r="A65" s="71" t="s">
        <v>24</v>
      </c>
      <c r="B65" s="71" t="s">
        <v>9</v>
      </c>
      <c r="C65" s="72">
        <v>191</v>
      </c>
      <c r="D65" s="72"/>
      <c r="E65" s="73"/>
      <c r="F65" s="73"/>
    </row>
    <row r="66" spans="1:6" s="59" customFormat="1" ht="11.25" x14ac:dyDescent="0.2">
      <c r="A66" s="71" t="s">
        <v>24</v>
      </c>
      <c r="B66" s="71" t="s">
        <v>5</v>
      </c>
      <c r="C66" s="72">
        <v>772</v>
      </c>
      <c r="D66" s="72"/>
      <c r="E66" s="72"/>
    </row>
    <row r="67" spans="1:6" s="59" customFormat="1" ht="11.25" x14ac:dyDescent="0.2">
      <c r="A67" s="71" t="s">
        <v>24</v>
      </c>
      <c r="B67" s="71" t="s">
        <v>4</v>
      </c>
      <c r="C67" s="72">
        <v>522</v>
      </c>
      <c r="D67" s="72"/>
      <c r="E67" s="73"/>
      <c r="F67" s="73"/>
    </row>
    <row r="68" spans="1:6" s="59" customFormat="1" ht="11.25" x14ac:dyDescent="0.2">
      <c r="A68" s="71" t="s">
        <v>24</v>
      </c>
      <c r="B68" s="71" t="s">
        <v>8</v>
      </c>
      <c r="C68" s="72">
        <v>407646</v>
      </c>
      <c r="D68" s="72">
        <f>C63+C64+C65+C66+C67</f>
        <v>2391</v>
      </c>
      <c r="E68" s="74">
        <f>(D68/C68)</f>
        <v>5.8653832001295241E-3</v>
      </c>
      <c r="F68" s="75">
        <f>_xlfn.RANK.EQ(E68,E$14:E$200,0)</f>
        <v>23</v>
      </c>
    </row>
    <row r="69" spans="1:6" s="59" customFormat="1" ht="11.25" x14ac:dyDescent="0.2">
      <c r="A69" s="71" t="s">
        <v>25</v>
      </c>
      <c r="B69" s="71" t="s">
        <v>10</v>
      </c>
      <c r="C69" s="72">
        <v>182</v>
      </c>
      <c r="D69" s="72"/>
      <c r="E69" s="73"/>
      <c r="F69" s="73"/>
    </row>
    <row r="70" spans="1:6" s="66" customFormat="1" ht="11.25" x14ac:dyDescent="0.2">
      <c r="A70" s="71" t="s">
        <v>25</v>
      </c>
      <c r="B70" s="71" t="s">
        <v>11</v>
      </c>
      <c r="C70" s="72">
        <v>1646</v>
      </c>
      <c r="D70" s="72"/>
      <c r="E70" s="72"/>
      <c r="F70" s="59"/>
    </row>
    <row r="71" spans="1:6" s="66" customFormat="1" ht="11.25" x14ac:dyDescent="0.2">
      <c r="A71" s="71" t="s">
        <v>25</v>
      </c>
      <c r="B71" s="71" t="s">
        <v>9</v>
      </c>
      <c r="C71" s="72">
        <v>2820</v>
      </c>
      <c r="D71" s="72"/>
      <c r="E71" s="73"/>
      <c r="F71" s="73"/>
    </row>
    <row r="72" spans="1:6" s="59" customFormat="1" ht="11.25" x14ac:dyDescent="0.2">
      <c r="A72" s="71" t="s">
        <v>25</v>
      </c>
      <c r="B72" s="71" t="s">
        <v>5</v>
      </c>
      <c r="C72" s="72">
        <v>1998</v>
      </c>
      <c r="D72" s="72"/>
      <c r="E72" s="72"/>
    </row>
    <row r="73" spans="1:6" s="59" customFormat="1" ht="11.25" x14ac:dyDescent="0.2">
      <c r="A73" s="71" t="s">
        <v>25</v>
      </c>
      <c r="B73" s="71" t="s">
        <v>4</v>
      </c>
      <c r="C73" s="72">
        <v>1437</v>
      </c>
      <c r="D73" s="72"/>
      <c r="E73" s="73"/>
      <c r="F73" s="73"/>
    </row>
    <row r="74" spans="1:6" s="59" customFormat="1" ht="11.25" x14ac:dyDescent="0.2">
      <c r="A74" s="71" t="s">
        <v>25</v>
      </c>
      <c r="B74" s="71" t="s">
        <v>8</v>
      </c>
      <c r="C74" s="72">
        <v>1287875</v>
      </c>
      <c r="D74" s="72">
        <f>C69+C70+C71+C72+C73</f>
        <v>8083</v>
      </c>
      <c r="E74" s="74">
        <f>(D74/C74)</f>
        <v>6.2762302242065421E-3</v>
      </c>
      <c r="F74" s="75">
        <f>_xlfn.RANK.EQ(E74,E$14:E$200,0)</f>
        <v>22</v>
      </c>
    </row>
    <row r="75" spans="1:6" s="59" customFormat="1" ht="11.25" x14ac:dyDescent="0.2">
      <c r="A75" s="71" t="s">
        <v>26</v>
      </c>
      <c r="B75" s="71" t="s">
        <v>10</v>
      </c>
      <c r="C75" s="72">
        <v>11484</v>
      </c>
      <c r="D75" s="72"/>
      <c r="E75" s="73"/>
      <c r="F75" s="73"/>
    </row>
    <row r="76" spans="1:6" s="66" customFormat="1" ht="11.25" x14ac:dyDescent="0.2">
      <c r="A76" s="71" t="s">
        <v>26</v>
      </c>
      <c r="B76" s="71" t="s">
        <v>11</v>
      </c>
      <c r="C76" s="72">
        <v>21382</v>
      </c>
      <c r="D76" s="72"/>
      <c r="E76" s="72"/>
      <c r="F76" s="59"/>
    </row>
    <row r="77" spans="1:6" s="66" customFormat="1" ht="11.25" x14ac:dyDescent="0.2">
      <c r="A77" s="71" t="s">
        <v>26</v>
      </c>
      <c r="B77" s="71" t="s">
        <v>9</v>
      </c>
      <c r="C77" s="72">
        <v>3566</v>
      </c>
      <c r="D77" s="72"/>
      <c r="E77" s="73"/>
      <c r="F77" s="73"/>
    </row>
    <row r="78" spans="1:6" s="59" customFormat="1" ht="11.25" x14ac:dyDescent="0.2">
      <c r="A78" s="71" t="s">
        <v>26</v>
      </c>
      <c r="B78" s="71" t="s">
        <v>5</v>
      </c>
      <c r="C78" s="72">
        <v>7345</v>
      </c>
      <c r="D78" s="72"/>
      <c r="E78" s="72"/>
    </row>
    <row r="79" spans="1:6" s="59" customFormat="1" ht="11.25" x14ac:dyDescent="0.2">
      <c r="A79" s="71" t="s">
        <v>26</v>
      </c>
      <c r="B79" s="71" t="s">
        <v>4</v>
      </c>
      <c r="C79" s="72">
        <v>2339</v>
      </c>
      <c r="D79" s="72"/>
      <c r="E79" s="73"/>
      <c r="F79" s="73"/>
    </row>
    <row r="80" spans="1:6" s="59" customFormat="1" ht="11.25" x14ac:dyDescent="0.2">
      <c r="A80" s="71" t="s">
        <v>26</v>
      </c>
      <c r="B80" s="71" t="s">
        <v>8</v>
      </c>
      <c r="C80" s="72">
        <v>816642</v>
      </c>
      <c r="D80" s="72">
        <f>C75+C76+C77+C78+C79</f>
        <v>46116</v>
      </c>
      <c r="E80" s="74">
        <f>(D80/C80)</f>
        <v>5.6470277061429611E-2</v>
      </c>
      <c r="F80" s="75">
        <f>_xlfn.RANK.EQ(E80,E$14:E$200,0)</f>
        <v>3</v>
      </c>
    </row>
    <row r="81" spans="1:6" s="59" customFormat="1" ht="11.25" x14ac:dyDescent="0.2">
      <c r="A81" s="71" t="s">
        <v>27</v>
      </c>
      <c r="B81" s="71" t="s">
        <v>10</v>
      </c>
      <c r="C81" s="72">
        <v>2233</v>
      </c>
      <c r="D81" s="72"/>
      <c r="E81" s="73"/>
      <c r="F81" s="73"/>
    </row>
    <row r="82" spans="1:6" s="66" customFormat="1" ht="11.25" x14ac:dyDescent="0.2">
      <c r="A82" s="71" t="s">
        <v>27</v>
      </c>
      <c r="B82" s="71" t="s">
        <v>11</v>
      </c>
      <c r="C82" s="72">
        <v>10249</v>
      </c>
      <c r="D82" s="72"/>
      <c r="E82" s="72"/>
      <c r="F82" s="59"/>
    </row>
    <row r="83" spans="1:6" s="66" customFormat="1" ht="11.25" x14ac:dyDescent="0.2">
      <c r="A83" s="71" t="s">
        <v>27</v>
      </c>
      <c r="B83" s="71" t="s">
        <v>9</v>
      </c>
      <c r="C83" s="72">
        <v>1332</v>
      </c>
      <c r="D83" s="72"/>
      <c r="E83" s="73"/>
      <c r="F83" s="73"/>
    </row>
    <row r="84" spans="1:6" s="59" customFormat="1" ht="11.25" x14ac:dyDescent="0.2">
      <c r="A84" s="71" t="s">
        <v>27</v>
      </c>
      <c r="B84" s="71" t="s">
        <v>5</v>
      </c>
      <c r="C84" s="72">
        <v>552</v>
      </c>
      <c r="D84" s="72"/>
      <c r="E84" s="72"/>
    </row>
    <row r="85" spans="1:6" s="59" customFormat="1" ht="11.25" x14ac:dyDescent="0.2">
      <c r="A85" s="71" t="s">
        <v>27</v>
      </c>
      <c r="B85" s="71" t="s">
        <v>4</v>
      </c>
      <c r="C85" s="72">
        <v>541</v>
      </c>
      <c r="D85" s="72"/>
      <c r="E85" s="73"/>
      <c r="F85" s="73"/>
    </row>
    <row r="86" spans="1:6" s="59" customFormat="1" ht="11.25" x14ac:dyDescent="0.2">
      <c r="A86" s="71" t="s">
        <v>27</v>
      </c>
      <c r="B86" s="71" t="s">
        <v>8</v>
      </c>
      <c r="C86" s="72">
        <v>673159</v>
      </c>
      <c r="D86" s="72">
        <f>C81+C82+C83+C84+C85</f>
        <v>14907</v>
      </c>
      <c r="E86" s="74">
        <f>(D86/C86)</f>
        <v>2.2144842451783307E-2</v>
      </c>
      <c r="F86" s="75">
        <f>_xlfn.RANK.EQ(E86,E$14:E$200,0)</f>
        <v>13</v>
      </c>
    </row>
    <row r="87" spans="1:6" s="59" customFormat="1" ht="11.25" x14ac:dyDescent="0.2">
      <c r="A87" s="71" t="s">
        <v>28</v>
      </c>
      <c r="B87" s="71" t="s">
        <v>10</v>
      </c>
      <c r="C87" s="72">
        <v>602</v>
      </c>
      <c r="D87" s="72"/>
      <c r="E87" s="73"/>
      <c r="F87" s="73"/>
    </row>
    <row r="88" spans="1:6" s="66" customFormat="1" ht="11.25" x14ac:dyDescent="0.2">
      <c r="A88" s="71" t="s">
        <v>28</v>
      </c>
      <c r="B88" s="71" t="s">
        <v>11</v>
      </c>
      <c r="C88" s="72">
        <v>1301</v>
      </c>
      <c r="D88" s="72"/>
      <c r="E88" s="72"/>
      <c r="F88" s="59"/>
    </row>
    <row r="89" spans="1:6" s="66" customFormat="1" ht="11.25" x14ac:dyDescent="0.2">
      <c r="A89" s="71" t="s">
        <v>28</v>
      </c>
      <c r="B89" s="71" t="s">
        <v>9</v>
      </c>
      <c r="C89" s="72">
        <v>1559</v>
      </c>
      <c r="D89" s="72"/>
      <c r="E89" s="73"/>
      <c r="F89" s="73"/>
    </row>
    <row r="90" spans="1:6" s="59" customFormat="1" ht="11.25" x14ac:dyDescent="0.2">
      <c r="A90" s="71" t="s">
        <v>28</v>
      </c>
      <c r="B90" s="71" t="s">
        <v>5</v>
      </c>
      <c r="C90" s="72">
        <v>2477</v>
      </c>
      <c r="D90" s="72"/>
      <c r="E90" s="72"/>
    </row>
    <row r="91" spans="1:6" s="59" customFormat="1" ht="11.25" x14ac:dyDescent="0.2">
      <c r="A91" s="71" t="s">
        <v>28</v>
      </c>
      <c r="B91" s="71" t="s">
        <v>4</v>
      </c>
      <c r="C91" s="72">
        <v>1971</v>
      </c>
      <c r="D91" s="72"/>
      <c r="E91" s="73"/>
      <c r="F91" s="73"/>
    </row>
    <row r="92" spans="1:6" s="59" customFormat="1" ht="11.25" x14ac:dyDescent="0.2">
      <c r="A92" s="71" t="s">
        <v>28</v>
      </c>
      <c r="B92" s="71" t="s">
        <v>8</v>
      </c>
      <c r="C92" s="72">
        <v>1819793</v>
      </c>
      <c r="D92" s="72">
        <f>C87+C88+C89+C90+C91</f>
        <v>7910</v>
      </c>
      <c r="E92" s="74">
        <f>(D92/C92)</f>
        <v>4.346648217681901E-3</v>
      </c>
      <c r="F92" s="75">
        <f>_xlfn.RANK.EQ(E92,E$14:E$200,0)</f>
        <v>28</v>
      </c>
    </row>
    <row r="93" spans="1:6" s="59" customFormat="1" ht="11.25" x14ac:dyDescent="0.2">
      <c r="A93" s="71" t="s">
        <v>29</v>
      </c>
      <c r="B93" s="71" t="s">
        <v>10</v>
      </c>
      <c r="C93" s="72">
        <v>1137</v>
      </c>
      <c r="D93" s="72"/>
      <c r="E93" s="73"/>
      <c r="F93" s="73"/>
    </row>
    <row r="94" spans="1:6" s="66" customFormat="1" ht="11.25" x14ac:dyDescent="0.2">
      <c r="A94" s="71" t="s">
        <v>29</v>
      </c>
      <c r="B94" s="71" t="s">
        <v>11</v>
      </c>
      <c r="C94" s="72">
        <v>1958</v>
      </c>
      <c r="D94" s="72"/>
      <c r="E94" s="72"/>
      <c r="F94" s="59"/>
    </row>
    <row r="95" spans="1:6" s="66" customFormat="1" ht="11.25" x14ac:dyDescent="0.2">
      <c r="A95" s="71" t="s">
        <v>29</v>
      </c>
      <c r="B95" s="71" t="s">
        <v>9</v>
      </c>
      <c r="C95" s="72">
        <v>6908</v>
      </c>
      <c r="D95" s="72"/>
      <c r="E95" s="73"/>
      <c r="F95" s="73"/>
    </row>
    <row r="96" spans="1:6" s="59" customFormat="1" ht="11.25" x14ac:dyDescent="0.2">
      <c r="A96" s="71" t="s">
        <v>29</v>
      </c>
      <c r="B96" s="71" t="s">
        <v>5</v>
      </c>
      <c r="C96" s="72">
        <v>7678</v>
      </c>
      <c r="D96" s="72"/>
      <c r="E96" s="72"/>
    </row>
    <row r="97" spans="1:6" s="59" customFormat="1" ht="11.25" x14ac:dyDescent="0.2">
      <c r="A97" s="71" t="s">
        <v>29</v>
      </c>
      <c r="B97" s="71" t="s">
        <v>4</v>
      </c>
      <c r="C97" s="72">
        <v>3582</v>
      </c>
      <c r="D97" s="72"/>
      <c r="E97" s="73"/>
      <c r="F97" s="73"/>
    </row>
    <row r="98" spans="1:6" s="59" customFormat="1" ht="11.25" x14ac:dyDescent="0.2">
      <c r="A98" s="71" t="s">
        <v>29</v>
      </c>
      <c r="B98" s="71" t="s">
        <v>8</v>
      </c>
      <c r="C98" s="72">
        <v>3717606</v>
      </c>
      <c r="D98" s="72">
        <f>C93+C94+C95+C96+C97</f>
        <v>21263</v>
      </c>
      <c r="E98" s="74">
        <f>(D98/C98)</f>
        <v>5.7195410164498335E-3</v>
      </c>
      <c r="F98" s="75">
        <f>_xlfn.RANK.EQ(E98,E$14:E$200,0)</f>
        <v>25</v>
      </c>
    </row>
    <row r="99" spans="1:6" s="59" customFormat="1" ht="11.25" x14ac:dyDescent="0.2">
      <c r="A99" s="71" t="s">
        <v>30</v>
      </c>
      <c r="B99" s="71" t="s">
        <v>10</v>
      </c>
      <c r="C99" s="72">
        <v>1606</v>
      </c>
      <c r="D99" s="72"/>
      <c r="E99" s="73"/>
      <c r="F99" s="73"/>
    </row>
    <row r="100" spans="1:6" s="66" customFormat="1" ht="11.25" x14ac:dyDescent="0.2">
      <c r="A100" s="71" t="s">
        <v>30</v>
      </c>
      <c r="B100" s="71" t="s">
        <v>11</v>
      </c>
      <c r="C100" s="72">
        <v>1763</v>
      </c>
      <c r="D100" s="72"/>
      <c r="E100" s="72"/>
      <c r="F100" s="59"/>
    </row>
    <row r="101" spans="1:6" s="66" customFormat="1" ht="11.25" x14ac:dyDescent="0.2">
      <c r="A101" s="71" t="s">
        <v>30</v>
      </c>
      <c r="B101" s="71" t="s">
        <v>9</v>
      </c>
      <c r="C101" s="72">
        <v>1767</v>
      </c>
      <c r="D101" s="72"/>
      <c r="E101" s="73"/>
      <c r="F101" s="73"/>
    </row>
    <row r="102" spans="1:6" s="59" customFormat="1" ht="11.25" x14ac:dyDescent="0.2">
      <c r="A102" s="71" t="s">
        <v>30</v>
      </c>
      <c r="B102" s="71" t="s">
        <v>5</v>
      </c>
      <c r="C102" s="72">
        <v>4320</v>
      </c>
      <c r="D102" s="72"/>
      <c r="E102" s="72"/>
    </row>
    <row r="103" spans="1:6" s="59" customFormat="1" ht="11.25" x14ac:dyDescent="0.2">
      <c r="A103" s="71" t="s">
        <v>30</v>
      </c>
      <c r="B103" s="71" t="s">
        <v>4</v>
      </c>
      <c r="C103" s="72">
        <v>1310</v>
      </c>
      <c r="D103" s="72"/>
      <c r="E103" s="73"/>
      <c r="F103" s="73"/>
    </row>
    <row r="104" spans="1:6" s="59" customFormat="1" ht="11.25" x14ac:dyDescent="0.2">
      <c r="A104" s="71" t="s">
        <v>30</v>
      </c>
      <c r="B104" s="71" t="s">
        <v>8</v>
      </c>
      <c r="C104" s="72">
        <v>1081827</v>
      </c>
      <c r="D104" s="72">
        <f>C99+C100+C101+C102+C103</f>
        <v>10766</v>
      </c>
      <c r="E104" s="74">
        <f>(D104/C104)</f>
        <v>9.9516835871169794E-3</v>
      </c>
      <c r="F104" s="75">
        <f>_xlfn.RANK.EQ(E104,E$14:E$200,0)</f>
        <v>19</v>
      </c>
    </row>
    <row r="105" spans="1:6" s="59" customFormat="1" ht="11.25" x14ac:dyDescent="0.2">
      <c r="A105" s="71" t="s">
        <v>31</v>
      </c>
      <c r="B105" s="71" t="s">
        <v>10</v>
      </c>
      <c r="C105" s="72">
        <v>2090</v>
      </c>
      <c r="D105" s="72"/>
      <c r="E105" s="73"/>
      <c r="F105" s="73"/>
    </row>
    <row r="106" spans="1:6" s="66" customFormat="1" ht="11.25" x14ac:dyDescent="0.2">
      <c r="A106" s="71" t="s">
        <v>31</v>
      </c>
      <c r="B106" s="71" t="s">
        <v>11</v>
      </c>
      <c r="C106" s="72">
        <v>629</v>
      </c>
      <c r="D106" s="72"/>
      <c r="E106" s="72"/>
      <c r="F106" s="59"/>
    </row>
    <row r="107" spans="1:6" s="66" customFormat="1" ht="11.25" x14ac:dyDescent="0.2">
      <c r="A107" s="71" t="s">
        <v>31</v>
      </c>
      <c r="B107" s="71" t="s">
        <v>9</v>
      </c>
      <c r="C107" s="72">
        <v>3179</v>
      </c>
      <c r="D107" s="72"/>
      <c r="E107" s="73"/>
      <c r="F107" s="73"/>
    </row>
    <row r="108" spans="1:6" s="59" customFormat="1" ht="11.25" x14ac:dyDescent="0.2">
      <c r="A108" s="71" t="s">
        <v>31</v>
      </c>
      <c r="B108" s="71" t="s">
        <v>5</v>
      </c>
      <c r="C108" s="72">
        <v>5142</v>
      </c>
      <c r="D108" s="72"/>
      <c r="E108" s="72"/>
    </row>
    <row r="109" spans="1:6" s="59" customFormat="1" ht="11.25" x14ac:dyDescent="0.2">
      <c r="A109" s="71" t="s">
        <v>31</v>
      </c>
      <c r="B109" s="71" t="s">
        <v>4</v>
      </c>
      <c r="C109" s="72">
        <v>1087</v>
      </c>
      <c r="D109" s="72"/>
      <c r="E109" s="73"/>
      <c r="F109" s="73"/>
    </row>
    <row r="110" spans="1:6" s="59" customFormat="1" ht="11.25" x14ac:dyDescent="0.2">
      <c r="A110" s="71" t="s">
        <v>31</v>
      </c>
      <c r="B110" s="71" t="s">
        <v>8</v>
      </c>
      <c r="C110" s="72">
        <v>475166</v>
      </c>
      <c r="D110" s="72">
        <f>C105+C106+C107+C108+C109</f>
        <v>12127</v>
      </c>
      <c r="E110" s="74">
        <f>(D110/C110)</f>
        <v>2.5521607185699312E-2</v>
      </c>
      <c r="F110" s="75">
        <f>_xlfn.RANK.EQ(E110,E$14:E$200,0)</f>
        <v>10</v>
      </c>
    </row>
    <row r="111" spans="1:6" s="59" customFormat="1" ht="11.25" x14ac:dyDescent="0.2">
      <c r="A111" s="71" t="s">
        <v>32</v>
      </c>
      <c r="B111" s="71" t="s">
        <v>10</v>
      </c>
      <c r="C111" s="72">
        <v>681</v>
      </c>
      <c r="D111" s="72"/>
      <c r="E111" s="73"/>
      <c r="F111" s="73"/>
    </row>
    <row r="112" spans="1:6" s="66" customFormat="1" ht="11.25" x14ac:dyDescent="0.2">
      <c r="A112" s="71" t="s">
        <v>32</v>
      </c>
      <c r="B112" s="71" t="s">
        <v>11</v>
      </c>
      <c r="C112" s="72">
        <v>775</v>
      </c>
      <c r="D112" s="72"/>
      <c r="E112" s="72"/>
      <c r="F112" s="59"/>
    </row>
    <row r="113" spans="1:6" s="66" customFormat="1" ht="11.25" x14ac:dyDescent="0.2">
      <c r="A113" s="71" t="s">
        <v>32</v>
      </c>
      <c r="B113" s="71" t="s">
        <v>9</v>
      </c>
      <c r="C113" s="72">
        <v>269</v>
      </c>
      <c r="D113" s="72"/>
      <c r="E113" s="73"/>
      <c r="F113" s="73"/>
    </row>
    <row r="114" spans="1:6" s="59" customFormat="1" ht="11.25" x14ac:dyDescent="0.2">
      <c r="A114" s="71" t="s">
        <v>32</v>
      </c>
      <c r="B114" s="71" t="s">
        <v>5</v>
      </c>
      <c r="C114" s="72">
        <v>370</v>
      </c>
      <c r="D114" s="72"/>
      <c r="E114" s="72"/>
    </row>
    <row r="115" spans="1:6" s="59" customFormat="1" ht="11.25" x14ac:dyDescent="0.2">
      <c r="A115" s="71" t="s">
        <v>32</v>
      </c>
      <c r="B115" s="71" t="s">
        <v>4</v>
      </c>
      <c r="C115" s="72">
        <v>122</v>
      </c>
      <c r="D115" s="72"/>
      <c r="E115" s="73"/>
      <c r="F115" s="73"/>
    </row>
    <row r="116" spans="1:6" s="59" customFormat="1" ht="11.25" x14ac:dyDescent="0.2">
      <c r="A116" s="71" t="s">
        <v>32</v>
      </c>
      <c r="B116" s="71" t="s">
        <v>8</v>
      </c>
      <c r="C116" s="72">
        <v>294470</v>
      </c>
      <c r="D116" s="72">
        <f>C111+C112+C113+C114+C115</f>
        <v>2217</v>
      </c>
      <c r="E116" s="74">
        <f>(D116/C116)</f>
        <v>7.5287805209359191E-3</v>
      </c>
      <c r="F116" s="75">
        <f>_xlfn.RANK.EQ(E116,E$14:E$200,0)</f>
        <v>20</v>
      </c>
    </row>
    <row r="117" spans="1:6" s="59" customFormat="1" ht="11.25" x14ac:dyDescent="0.2">
      <c r="A117" s="71" t="s">
        <v>33</v>
      </c>
      <c r="B117" s="71" t="s">
        <v>10</v>
      </c>
      <c r="C117" s="72">
        <v>190</v>
      </c>
      <c r="D117" s="72"/>
      <c r="E117" s="73"/>
      <c r="F117" s="73"/>
    </row>
    <row r="118" spans="1:6" s="66" customFormat="1" ht="11.25" x14ac:dyDescent="0.2">
      <c r="A118" s="71" t="s">
        <v>33</v>
      </c>
      <c r="B118" s="71" t="s">
        <v>11</v>
      </c>
      <c r="C118" s="72">
        <v>1191</v>
      </c>
      <c r="D118" s="72"/>
      <c r="E118" s="72"/>
      <c r="F118" s="59"/>
    </row>
    <row r="119" spans="1:6" s="66" customFormat="1" ht="11.25" x14ac:dyDescent="0.2">
      <c r="A119" s="71" t="s">
        <v>33</v>
      </c>
      <c r="B119" s="71" t="s">
        <v>9</v>
      </c>
      <c r="C119" s="72">
        <v>4099</v>
      </c>
      <c r="D119" s="72"/>
      <c r="E119" s="73"/>
      <c r="F119" s="73"/>
    </row>
    <row r="120" spans="1:6" s="59" customFormat="1" ht="11.25" x14ac:dyDescent="0.2">
      <c r="A120" s="71" t="s">
        <v>33</v>
      </c>
      <c r="B120" s="71" t="s">
        <v>5</v>
      </c>
      <c r="C120" s="72">
        <v>465</v>
      </c>
      <c r="D120" s="72"/>
      <c r="E120" s="72"/>
    </row>
    <row r="121" spans="1:6" s="59" customFormat="1" ht="11.25" x14ac:dyDescent="0.2">
      <c r="A121" s="71" t="s">
        <v>33</v>
      </c>
      <c r="B121" s="71" t="s">
        <v>4</v>
      </c>
      <c r="C121" s="72">
        <v>1182</v>
      </c>
      <c r="D121" s="72"/>
      <c r="E121" s="73"/>
      <c r="F121" s="73"/>
    </row>
    <row r="122" spans="1:6" s="59" customFormat="1" ht="11.25" x14ac:dyDescent="0.2">
      <c r="A122" s="71" t="s">
        <v>33</v>
      </c>
      <c r="B122" s="71" t="s">
        <v>8</v>
      </c>
      <c r="C122" s="72">
        <v>1215839</v>
      </c>
      <c r="D122" s="72">
        <f>C117+C118+C119+C120+C121</f>
        <v>7127</v>
      </c>
      <c r="E122" s="74">
        <f>(D122/C122)</f>
        <v>5.8617958463250477E-3</v>
      </c>
      <c r="F122" s="75">
        <f>_xlfn.RANK.EQ(E122,E$14:E$200,0)</f>
        <v>24</v>
      </c>
    </row>
    <row r="123" spans="1:6" s="59" customFormat="1" ht="11.25" x14ac:dyDescent="0.2">
      <c r="A123" s="71" t="s">
        <v>34</v>
      </c>
      <c r="B123" s="71" t="s">
        <v>10</v>
      </c>
      <c r="C123" s="72">
        <v>16211</v>
      </c>
      <c r="D123" s="72"/>
      <c r="E123" s="73"/>
      <c r="F123" s="73"/>
    </row>
    <row r="124" spans="1:6" s="66" customFormat="1" ht="11.25" x14ac:dyDescent="0.2">
      <c r="A124" s="71" t="s">
        <v>34</v>
      </c>
      <c r="B124" s="71" t="s">
        <v>11</v>
      </c>
      <c r="C124" s="72">
        <v>10633</v>
      </c>
      <c r="D124" s="72"/>
      <c r="E124" s="72"/>
      <c r="F124" s="59"/>
    </row>
    <row r="125" spans="1:6" s="66" customFormat="1" ht="11.25" x14ac:dyDescent="0.2">
      <c r="A125" s="71" t="s">
        <v>34</v>
      </c>
      <c r="B125" s="71" t="s">
        <v>9</v>
      </c>
      <c r="C125" s="72">
        <v>40861</v>
      </c>
      <c r="D125" s="72"/>
      <c r="E125" s="73"/>
      <c r="F125" s="73"/>
    </row>
    <row r="126" spans="1:6" s="59" customFormat="1" ht="11.25" x14ac:dyDescent="0.2">
      <c r="A126" s="71" t="s">
        <v>34</v>
      </c>
      <c r="B126" s="71" t="s">
        <v>5</v>
      </c>
      <c r="C126" s="72">
        <v>2306</v>
      </c>
      <c r="D126" s="72"/>
      <c r="E126" s="72"/>
    </row>
    <row r="127" spans="1:6" s="59" customFormat="1" ht="11.25" x14ac:dyDescent="0.2">
      <c r="A127" s="71" t="s">
        <v>34</v>
      </c>
      <c r="B127" s="71" t="s">
        <v>4</v>
      </c>
      <c r="C127" s="72">
        <v>1266</v>
      </c>
      <c r="D127" s="72"/>
      <c r="E127" s="73"/>
      <c r="F127" s="73"/>
    </row>
    <row r="128" spans="1:6" s="59" customFormat="1" ht="11.25" x14ac:dyDescent="0.2">
      <c r="A128" s="71" t="s">
        <v>34</v>
      </c>
      <c r="B128" s="71" t="s">
        <v>8</v>
      </c>
      <c r="C128" s="72">
        <v>936359</v>
      </c>
      <c r="D128" s="72">
        <f>C123+C124+C125+C126+C127</f>
        <v>71277</v>
      </c>
      <c r="E128" s="74">
        <f>(D128/C128)</f>
        <v>7.6121444873173641E-2</v>
      </c>
      <c r="F128" s="75">
        <f>_xlfn.RANK.EQ(E128,E$14:E$200,0)</f>
        <v>1</v>
      </c>
    </row>
    <row r="129" spans="1:6" s="59" customFormat="1" ht="11.25" x14ac:dyDescent="0.2">
      <c r="A129" s="71" t="s">
        <v>35</v>
      </c>
      <c r="B129" s="71" t="s">
        <v>10</v>
      </c>
      <c r="C129" s="72">
        <v>7918</v>
      </c>
      <c r="D129" s="72"/>
      <c r="E129" s="73"/>
      <c r="F129" s="73"/>
    </row>
    <row r="130" spans="1:6" s="66" customFormat="1" ht="11.25" x14ac:dyDescent="0.2">
      <c r="A130" s="71" t="s">
        <v>35</v>
      </c>
      <c r="B130" s="71" t="s">
        <v>11</v>
      </c>
      <c r="C130" s="72">
        <v>4029</v>
      </c>
      <c r="D130" s="72"/>
      <c r="E130" s="72"/>
      <c r="F130" s="59"/>
    </row>
    <row r="131" spans="1:6" s="66" customFormat="1" ht="11.25" x14ac:dyDescent="0.2">
      <c r="A131" s="71" t="s">
        <v>35</v>
      </c>
      <c r="B131" s="71" t="s">
        <v>9</v>
      </c>
      <c r="C131" s="72">
        <v>3397</v>
      </c>
      <c r="D131" s="72"/>
      <c r="E131" s="73"/>
      <c r="F131" s="73"/>
    </row>
    <row r="132" spans="1:6" s="59" customFormat="1" ht="11.25" x14ac:dyDescent="0.2">
      <c r="A132" s="71" t="s">
        <v>35</v>
      </c>
      <c r="B132" s="71" t="s">
        <v>5</v>
      </c>
      <c r="C132" s="72">
        <v>3266</v>
      </c>
      <c r="D132" s="72"/>
      <c r="E132" s="72"/>
    </row>
    <row r="133" spans="1:6" s="59" customFormat="1" ht="11.25" x14ac:dyDescent="0.2">
      <c r="A133" s="71" t="s">
        <v>35</v>
      </c>
      <c r="B133" s="71" t="s">
        <v>4</v>
      </c>
      <c r="C133" s="72">
        <v>2607</v>
      </c>
      <c r="D133" s="72"/>
      <c r="E133" s="73"/>
      <c r="F133" s="73"/>
    </row>
    <row r="134" spans="1:6" s="59" customFormat="1" ht="11.25" x14ac:dyDescent="0.2">
      <c r="A134" s="71" t="s">
        <v>35</v>
      </c>
      <c r="B134" s="71" t="s">
        <v>8</v>
      </c>
      <c r="C134" s="72">
        <v>1380656</v>
      </c>
      <c r="D134" s="72">
        <f>C129+C130+C131+C132+C133</f>
        <v>21217</v>
      </c>
      <c r="E134" s="74">
        <f>(D134/C134)</f>
        <v>1.5367332630285894E-2</v>
      </c>
      <c r="F134" s="75">
        <f>_xlfn.RANK.EQ(E134,E$14:E$200,0)</f>
        <v>16</v>
      </c>
    </row>
    <row r="135" spans="1:6" s="59" customFormat="1" ht="11.25" x14ac:dyDescent="0.2">
      <c r="A135" s="71" t="s">
        <v>36</v>
      </c>
      <c r="B135" s="71" t="s">
        <v>10</v>
      </c>
      <c r="C135" s="72">
        <v>557</v>
      </c>
      <c r="D135" s="72"/>
      <c r="E135" s="73"/>
      <c r="F135" s="73"/>
    </row>
    <row r="136" spans="1:6" s="66" customFormat="1" ht="11.25" x14ac:dyDescent="0.2">
      <c r="A136" s="71" t="s">
        <v>36</v>
      </c>
      <c r="B136" s="71" t="s">
        <v>11</v>
      </c>
      <c r="C136" s="72">
        <v>702</v>
      </c>
      <c r="D136" s="72"/>
      <c r="E136" s="72"/>
      <c r="F136" s="59"/>
    </row>
    <row r="137" spans="1:6" s="66" customFormat="1" ht="11.25" x14ac:dyDescent="0.2">
      <c r="A137" s="71" t="s">
        <v>36</v>
      </c>
      <c r="B137" s="71" t="s">
        <v>9</v>
      </c>
      <c r="C137" s="72">
        <v>545</v>
      </c>
      <c r="D137" s="72"/>
      <c r="E137" s="73"/>
      <c r="F137" s="73"/>
    </row>
    <row r="138" spans="1:6" s="59" customFormat="1" ht="11.25" x14ac:dyDescent="0.2">
      <c r="A138" s="71" t="s">
        <v>36</v>
      </c>
      <c r="B138" s="71" t="s">
        <v>5</v>
      </c>
      <c r="C138" s="72">
        <v>290</v>
      </c>
      <c r="D138" s="72"/>
      <c r="E138" s="72"/>
    </row>
    <row r="139" spans="1:6" s="59" customFormat="1" ht="11.25" x14ac:dyDescent="0.2">
      <c r="A139" s="71" t="s">
        <v>36</v>
      </c>
      <c r="B139" s="71" t="s">
        <v>4</v>
      </c>
      <c r="C139" s="72">
        <v>351</v>
      </c>
      <c r="D139" s="72"/>
      <c r="E139" s="73"/>
      <c r="F139" s="73"/>
    </row>
    <row r="140" spans="1:6" s="59" customFormat="1" ht="11.25" x14ac:dyDescent="0.2">
      <c r="A140" s="71" t="s">
        <v>36</v>
      </c>
      <c r="B140" s="71" t="s">
        <v>8</v>
      </c>
      <c r="C140" s="72">
        <v>455026</v>
      </c>
      <c r="D140" s="72">
        <f>C135+C136+C137+C138+C139</f>
        <v>2445</v>
      </c>
      <c r="E140" s="74">
        <f>(D140/C140)</f>
        <v>5.3733193268076986E-3</v>
      </c>
      <c r="F140" s="75">
        <f>_xlfn.RANK.EQ(E140,E$14:E$200,0)</f>
        <v>26</v>
      </c>
    </row>
    <row r="141" spans="1:6" s="59" customFormat="1" ht="11.25" x14ac:dyDescent="0.2">
      <c r="A141" s="71" t="s">
        <v>37</v>
      </c>
      <c r="B141" s="71" t="s">
        <v>10</v>
      </c>
      <c r="C141" s="72">
        <v>478</v>
      </c>
      <c r="D141" s="72"/>
      <c r="E141" s="73"/>
      <c r="F141" s="73"/>
    </row>
    <row r="142" spans="1:6" s="59" customFormat="1" ht="11.25" x14ac:dyDescent="0.2">
      <c r="A142" s="71" t="s">
        <v>37</v>
      </c>
      <c r="B142" s="71" t="s">
        <v>11</v>
      </c>
      <c r="C142" s="72">
        <v>4562</v>
      </c>
      <c r="D142" s="72"/>
      <c r="E142" s="72"/>
    </row>
    <row r="143" spans="1:6" s="59" customFormat="1" ht="11.25" x14ac:dyDescent="0.2">
      <c r="A143" s="71" t="s">
        <v>37</v>
      </c>
      <c r="B143" s="71" t="s">
        <v>9</v>
      </c>
      <c r="C143" s="72">
        <v>913</v>
      </c>
      <c r="D143" s="72"/>
      <c r="E143" s="73"/>
      <c r="F143" s="73"/>
    </row>
    <row r="144" spans="1:6" s="59" customFormat="1" ht="11.25" x14ac:dyDescent="0.2">
      <c r="A144" s="71" t="s">
        <v>37</v>
      </c>
      <c r="B144" s="71" t="s">
        <v>5</v>
      </c>
      <c r="C144" s="72">
        <v>1639</v>
      </c>
      <c r="D144" s="72"/>
      <c r="E144" s="72"/>
    </row>
    <row r="145" spans="1:6" s="66" customFormat="1" ht="11.25" x14ac:dyDescent="0.2">
      <c r="A145" s="71" t="s">
        <v>37</v>
      </c>
      <c r="B145" s="71" t="s">
        <v>4</v>
      </c>
      <c r="C145" s="72">
        <v>935</v>
      </c>
      <c r="D145" s="72"/>
      <c r="E145" s="73"/>
      <c r="F145" s="73"/>
    </row>
    <row r="146" spans="1:6" s="66" customFormat="1" ht="11.25" x14ac:dyDescent="0.2">
      <c r="A146" s="71" t="s">
        <v>37</v>
      </c>
      <c r="B146" s="71" t="s">
        <v>8</v>
      </c>
      <c r="C146" s="72">
        <v>367569</v>
      </c>
      <c r="D146" s="72">
        <f>C141+C142+C143+C144+C145</f>
        <v>8527</v>
      </c>
      <c r="E146" s="74">
        <f>(D146/C146)</f>
        <v>2.3198365476958069E-2</v>
      </c>
      <c r="F146" s="75">
        <f>_xlfn.RANK.EQ(E146,E$14:E$200,0)</f>
        <v>12</v>
      </c>
    </row>
    <row r="147" spans="1:6" s="59" customFormat="1" ht="11.25" x14ac:dyDescent="0.2">
      <c r="A147" s="71" t="s">
        <v>38</v>
      </c>
      <c r="B147" s="71" t="s">
        <v>10</v>
      </c>
      <c r="C147" s="72">
        <v>21516</v>
      </c>
      <c r="D147" s="72"/>
      <c r="E147" s="73"/>
      <c r="F147" s="73"/>
    </row>
    <row r="148" spans="1:6" s="59" customFormat="1" ht="11.25" x14ac:dyDescent="0.2">
      <c r="A148" s="71" t="s">
        <v>38</v>
      </c>
      <c r="B148" s="71" t="s">
        <v>11</v>
      </c>
      <c r="C148" s="72">
        <v>6730</v>
      </c>
      <c r="D148" s="72"/>
      <c r="E148" s="72"/>
    </row>
    <row r="149" spans="1:6" s="59" customFormat="1" ht="11.25" x14ac:dyDescent="0.2">
      <c r="A149" s="71" t="s">
        <v>38</v>
      </c>
      <c r="B149" s="71" t="s">
        <v>9</v>
      </c>
      <c r="C149" s="72">
        <v>1159</v>
      </c>
      <c r="D149" s="72"/>
      <c r="E149" s="73"/>
      <c r="F149" s="73"/>
    </row>
    <row r="150" spans="1:6" s="59" customFormat="1" ht="11.25" x14ac:dyDescent="0.2">
      <c r="A150" s="71" t="s">
        <v>38</v>
      </c>
      <c r="B150" s="71" t="s">
        <v>5</v>
      </c>
      <c r="C150" s="72">
        <v>476</v>
      </c>
      <c r="D150" s="72"/>
      <c r="E150" s="72"/>
    </row>
    <row r="151" spans="1:6" s="66" customFormat="1" ht="11.25" x14ac:dyDescent="0.2">
      <c r="A151" s="71" t="s">
        <v>38</v>
      </c>
      <c r="B151" s="71" t="s">
        <v>4</v>
      </c>
      <c r="C151" s="72">
        <v>703</v>
      </c>
      <c r="D151" s="72"/>
      <c r="E151" s="73"/>
      <c r="F151" s="73"/>
    </row>
    <row r="152" spans="1:6" s="66" customFormat="1" ht="11.25" x14ac:dyDescent="0.2">
      <c r="A152" s="71" t="s">
        <v>38</v>
      </c>
      <c r="B152" s="71" t="s">
        <v>8</v>
      </c>
      <c r="C152" s="72">
        <v>640693</v>
      </c>
      <c r="D152" s="72">
        <f>C147+C148+C149+C150+C151</f>
        <v>30584</v>
      </c>
      <c r="E152" s="74">
        <f>(D152/C152)</f>
        <v>4.7735811067078929E-2</v>
      </c>
      <c r="F152" s="75">
        <f>_xlfn.RANK.EQ(E152,E$14:E$200,0)</f>
        <v>6</v>
      </c>
    </row>
    <row r="153" spans="1:6" s="59" customFormat="1" ht="11.25" x14ac:dyDescent="0.2">
      <c r="A153" s="71" t="s">
        <v>39</v>
      </c>
      <c r="B153" s="71" t="s">
        <v>10</v>
      </c>
      <c r="C153" s="72">
        <v>435</v>
      </c>
      <c r="D153" s="72"/>
      <c r="E153" s="73"/>
      <c r="F153" s="73"/>
    </row>
    <row r="154" spans="1:6" s="59" customFormat="1" ht="11.25" x14ac:dyDescent="0.2">
      <c r="A154" s="71" t="s">
        <v>39</v>
      </c>
      <c r="B154" s="71" t="s">
        <v>11</v>
      </c>
      <c r="C154" s="72">
        <v>3854</v>
      </c>
      <c r="D154" s="72"/>
      <c r="E154" s="72"/>
    </row>
    <row r="155" spans="1:6" s="59" customFormat="1" ht="11.25" x14ac:dyDescent="0.2">
      <c r="A155" s="71" t="s">
        <v>39</v>
      </c>
      <c r="B155" s="71" t="s">
        <v>9</v>
      </c>
      <c r="C155" s="72">
        <v>3514</v>
      </c>
      <c r="D155" s="72"/>
      <c r="E155" s="73"/>
      <c r="F155" s="73"/>
    </row>
    <row r="156" spans="1:6" s="59" customFormat="1" ht="11.25" x14ac:dyDescent="0.2">
      <c r="A156" s="71" t="s">
        <v>39</v>
      </c>
      <c r="B156" s="71" t="s">
        <v>5</v>
      </c>
      <c r="C156" s="72">
        <v>3668</v>
      </c>
      <c r="D156" s="72"/>
      <c r="E156" s="72"/>
    </row>
    <row r="157" spans="1:6" s="66" customFormat="1" ht="11.25" x14ac:dyDescent="0.2">
      <c r="A157" s="71" t="s">
        <v>39</v>
      </c>
      <c r="B157" s="71" t="s">
        <v>4</v>
      </c>
      <c r="C157" s="72">
        <v>2250</v>
      </c>
      <c r="D157" s="72"/>
      <c r="E157" s="73"/>
      <c r="F157" s="73"/>
    </row>
    <row r="158" spans="1:6" s="66" customFormat="1" ht="11.25" x14ac:dyDescent="0.2">
      <c r="A158" s="76" t="s">
        <v>39</v>
      </c>
      <c r="B158" s="76" t="s">
        <v>8</v>
      </c>
      <c r="C158" s="77">
        <v>722337</v>
      </c>
      <c r="D158" s="77">
        <f>C153+C154+C155+C156+C157</f>
        <v>13721</v>
      </c>
      <c r="E158" s="78">
        <f>(D158/C158)</f>
        <v>1.8995288902548257E-2</v>
      </c>
      <c r="F158" s="79">
        <f>_xlfn.RANK.EQ(E158,E$14:E$200,0)</f>
        <v>15</v>
      </c>
    </row>
    <row r="159" spans="1:6" s="59" customFormat="1" ht="11.25" x14ac:dyDescent="0.2">
      <c r="A159" s="71" t="s">
        <v>40</v>
      </c>
      <c r="B159" s="71" t="s">
        <v>10</v>
      </c>
      <c r="C159" s="72">
        <v>1300</v>
      </c>
      <c r="D159" s="72"/>
      <c r="E159" s="73"/>
      <c r="F159" s="73"/>
    </row>
    <row r="160" spans="1:6" s="59" customFormat="1" ht="11.25" x14ac:dyDescent="0.2">
      <c r="A160" s="71" t="s">
        <v>40</v>
      </c>
      <c r="B160" s="71" t="s">
        <v>11</v>
      </c>
      <c r="C160" s="72">
        <v>688</v>
      </c>
      <c r="D160" s="72"/>
      <c r="E160" s="72"/>
    </row>
    <row r="161" spans="1:6" s="59" customFormat="1" ht="11.25" x14ac:dyDescent="0.2">
      <c r="A161" s="71" t="s">
        <v>40</v>
      </c>
      <c r="B161" s="71" t="s">
        <v>9</v>
      </c>
      <c r="C161" s="72">
        <v>3660</v>
      </c>
      <c r="D161" s="72"/>
      <c r="E161" s="73"/>
      <c r="F161" s="73"/>
    </row>
    <row r="162" spans="1:6" s="59" customFormat="1" ht="11.25" x14ac:dyDescent="0.2">
      <c r="A162" s="71" t="s">
        <v>40</v>
      </c>
      <c r="B162" s="71" t="s">
        <v>5</v>
      </c>
      <c r="C162" s="72">
        <v>7859</v>
      </c>
      <c r="D162" s="72"/>
      <c r="E162" s="72"/>
    </row>
    <row r="163" spans="1:6" s="66" customFormat="1" ht="11.25" x14ac:dyDescent="0.2">
      <c r="A163" s="71" t="s">
        <v>40</v>
      </c>
      <c r="B163" s="71" t="s">
        <v>4</v>
      </c>
      <c r="C163" s="72">
        <v>1882</v>
      </c>
      <c r="D163" s="72"/>
      <c r="E163" s="73"/>
      <c r="F163" s="73"/>
    </row>
    <row r="164" spans="1:6" s="66" customFormat="1" ht="11.25" x14ac:dyDescent="0.2">
      <c r="A164" s="71" t="s">
        <v>40</v>
      </c>
      <c r="B164" s="71" t="s">
        <v>8</v>
      </c>
      <c r="C164" s="72">
        <v>735695</v>
      </c>
      <c r="D164" s="72">
        <f>C159+C160+C161+C162+C163</f>
        <v>15389</v>
      </c>
      <c r="E164" s="74">
        <f>(D164/C164)</f>
        <v>2.0917635705013628E-2</v>
      </c>
      <c r="F164" s="75">
        <f>_xlfn.RANK.EQ(E164,E$14:E$200,0)</f>
        <v>14</v>
      </c>
    </row>
    <row r="165" spans="1:6" s="59" customFormat="1" ht="11.25" x14ac:dyDescent="0.2">
      <c r="A165" s="71" t="s">
        <v>41</v>
      </c>
      <c r="B165" s="71" t="s">
        <v>10</v>
      </c>
      <c r="C165" s="72">
        <v>6398</v>
      </c>
      <c r="D165" s="72"/>
      <c r="E165" s="73"/>
      <c r="F165" s="73"/>
    </row>
    <row r="166" spans="1:6" s="59" customFormat="1" ht="11.25" x14ac:dyDescent="0.2">
      <c r="A166" s="71" t="s">
        <v>41</v>
      </c>
      <c r="B166" s="71" t="s">
        <v>11</v>
      </c>
      <c r="C166" s="72">
        <v>143</v>
      </c>
      <c r="D166" s="72"/>
      <c r="E166" s="72"/>
    </row>
    <row r="167" spans="1:6" s="59" customFormat="1" ht="11.25" x14ac:dyDescent="0.2">
      <c r="A167" s="71" t="s">
        <v>41</v>
      </c>
      <c r="B167" s="71" t="s">
        <v>9</v>
      </c>
      <c r="C167" s="72">
        <v>21442</v>
      </c>
      <c r="D167" s="72"/>
      <c r="E167" s="73"/>
      <c r="F167" s="73"/>
    </row>
    <row r="168" spans="1:6" s="59" customFormat="1" ht="11.25" x14ac:dyDescent="0.2">
      <c r="A168" s="71" t="s">
        <v>41</v>
      </c>
      <c r="B168" s="71" t="s">
        <v>5</v>
      </c>
      <c r="C168" s="72">
        <v>835</v>
      </c>
      <c r="D168" s="72"/>
      <c r="E168" s="72"/>
    </row>
    <row r="169" spans="1:6" s="66" customFormat="1" ht="11.25" x14ac:dyDescent="0.2">
      <c r="A169" s="71" t="s">
        <v>41</v>
      </c>
      <c r="B169" s="71" t="s">
        <v>4</v>
      </c>
      <c r="C169" s="72">
        <v>633</v>
      </c>
      <c r="D169" s="72"/>
      <c r="E169" s="73"/>
      <c r="F169" s="73"/>
    </row>
    <row r="170" spans="1:6" s="66" customFormat="1" ht="11.25" x14ac:dyDescent="0.2">
      <c r="A170" s="71" t="s">
        <v>41</v>
      </c>
      <c r="B170" s="71" t="s">
        <v>8</v>
      </c>
      <c r="C170" s="72">
        <v>570132</v>
      </c>
      <c r="D170" s="72">
        <f>C165+C166+C167+C168+C169</f>
        <v>29451</v>
      </c>
      <c r="E170" s="74">
        <f>(D170/C170)</f>
        <v>5.1656458504346359E-2</v>
      </c>
      <c r="F170" s="75">
        <f>_xlfn.RANK.EQ(E170,E$14:E$200,0)</f>
        <v>4</v>
      </c>
    </row>
    <row r="171" spans="1:6" s="59" customFormat="1" ht="11.25" x14ac:dyDescent="0.2">
      <c r="A171" s="71" t="s">
        <v>42</v>
      </c>
      <c r="B171" s="71" t="s">
        <v>10</v>
      </c>
      <c r="C171" s="72">
        <v>2174</v>
      </c>
      <c r="D171" s="72"/>
      <c r="E171" s="73"/>
      <c r="F171" s="73"/>
    </row>
    <row r="172" spans="1:6" s="59" customFormat="1" ht="11.25" x14ac:dyDescent="0.2">
      <c r="A172" s="71" t="s">
        <v>42</v>
      </c>
      <c r="B172" s="71" t="s">
        <v>11</v>
      </c>
      <c r="C172" s="72">
        <v>5378</v>
      </c>
      <c r="D172" s="72"/>
      <c r="E172" s="72"/>
    </row>
    <row r="173" spans="1:6" s="59" customFormat="1" ht="11.25" x14ac:dyDescent="0.2">
      <c r="A173" s="71" t="s">
        <v>42</v>
      </c>
      <c r="B173" s="71" t="s">
        <v>9</v>
      </c>
      <c r="C173" s="72">
        <v>1453</v>
      </c>
      <c r="D173" s="72"/>
      <c r="E173" s="73"/>
      <c r="F173" s="73"/>
    </row>
    <row r="174" spans="1:6" s="59" customFormat="1" ht="11.25" x14ac:dyDescent="0.2">
      <c r="A174" s="71" t="s">
        <v>42</v>
      </c>
      <c r="B174" s="71" t="s">
        <v>5</v>
      </c>
      <c r="C174" s="72">
        <v>2855</v>
      </c>
      <c r="D174" s="72"/>
      <c r="E174" s="72"/>
    </row>
    <row r="175" spans="1:6" s="66" customFormat="1" ht="11.25" x14ac:dyDescent="0.2">
      <c r="A175" s="71" t="s">
        <v>42</v>
      </c>
      <c r="B175" s="71" t="s">
        <v>4</v>
      </c>
      <c r="C175" s="72">
        <v>1432</v>
      </c>
      <c r="D175" s="72"/>
      <c r="E175" s="73"/>
      <c r="F175" s="73"/>
    </row>
    <row r="176" spans="1:6" s="66" customFormat="1" ht="11.25" x14ac:dyDescent="0.2">
      <c r="A176" s="71" t="s">
        <v>42</v>
      </c>
      <c r="B176" s="71" t="s">
        <v>8</v>
      </c>
      <c r="C176" s="72">
        <v>902548</v>
      </c>
      <c r="D176" s="72">
        <f>C171+C172+C173+C174+C175</f>
        <v>13292</v>
      </c>
      <c r="E176" s="74">
        <f>(D176/C176)</f>
        <v>1.4727194564721212E-2</v>
      </c>
      <c r="F176" s="75">
        <f>_xlfn.RANK.EQ(E176,E$14:E$200,0)</f>
        <v>17</v>
      </c>
    </row>
    <row r="177" spans="1:6" s="59" customFormat="1" ht="11.25" x14ac:dyDescent="0.2">
      <c r="A177" s="71" t="s">
        <v>43</v>
      </c>
      <c r="B177" s="71" t="s">
        <v>10</v>
      </c>
      <c r="C177" s="72">
        <v>51</v>
      </c>
      <c r="D177" s="72"/>
      <c r="E177" s="73"/>
      <c r="F177" s="73"/>
    </row>
    <row r="178" spans="1:6" s="59" customFormat="1" ht="11.25" x14ac:dyDescent="0.2">
      <c r="A178" s="71" t="s">
        <v>43</v>
      </c>
      <c r="B178" s="71" t="s">
        <v>11</v>
      </c>
      <c r="C178" s="72">
        <v>340</v>
      </c>
      <c r="D178" s="72"/>
      <c r="E178" s="72"/>
    </row>
    <row r="179" spans="1:6" s="59" customFormat="1" ht="11.25" x14ac:dyDescent="0.2">
      <c r="A179" s="71" t="s">
        <v>43</v>
      </c>
      <c r="B179" s="71" t="s">
        <v>9</v>
      </c>
      <c r="C179" s="72">
        <v>164</v>
      </c>
      <c r="D179" s="72"/>
      <c r="E179" s="73"/>
      <c r="F179" s="73"/>
    </row>
    <row r="180" spans="1:6" s="59" customFormat="1" ht="11.25" x14ac:dyDescent="0.2">
      <c r="A180" s="71" t="s">
        <v>43</v>
      </c>
      <c r="B180" s="71" t="s">
        <v>5</v>
      </c>
      <c r="C180" s="72">
        <v>250</v>
      </c>
      <c r="D180" s="72"/>
      <c r="E180" s="72"/>
    </row>
    <row r="181" spans="1:6" s="66" customFormat="1" ht="11.25" x14ac:dyDescent="0.2">
      <c r="A181" s="71" t="s">
        <v>43</v>
      </c>
      <c r="B181" s="71" t="s">
        <v>4</v>
      </c>
      <c r="C181" s="72">
        <v>129</v>
      </c>
      <c r="D181" s="72"/>
      <c r="E181" s="73"/>
      <c r="F181" s="73"/>
    </row>
    <row r="182" spans="1:6" s="66" customFormat="1" ht="11.25" x14ac:dyDescent="0.2">
      <c r="A182" s="71" t="s">
        <v>43</v>
      </c>
      <c r="B182" s="71" t="s">
        <v>8</v>
      </c>
      <c r="C182" s="72">
        <v>276772</v>
      </c>
      <c r="D182" s="72">
        <f>C177+C178+C179+C180+C181</f>
        <v>934</v>
      </c>
      <c r="E182" s="74">
        <f>(D182/C182)</f>
        <v>3.3746188198228145E-3</v>
      </c>
      <c r="F182" s="75">
        <f>_xlfn.RANK.EQ(E182,E$14:E$200,0)</f>
        <v>30</v>
      </c>
    </row>
    <row r="183" spans="1:6" s="59" customFormat="1" ht="11.25" x14ac:dyDescent="0.2">
      <c r="A183" s="71" t="s">
        <v>44</v>
      </c>
      <c r="B183" s="71" t="s">
        <v>10</v>
      </c>
      <c r="C183" s="72">
        <v>22520</v>
      </c>
      <c r="D183" s="72"/>
      <c r="E183" s="73"/>
      <c r="F183" s="73"/>
    </row>
    <row r="184" spans="1:6" s="59" customFormat="1" ht="11.25" x14ac:dyDescent="0.2">
      <c r="A184" s="71" t="s">
        <v>44</v>
      </c>
      <c r="B184" s="71" t="s">
        <v>11</v>
      </c>
      <c r="C184" s="72">
        <v>51398</v>
      </c>
      <c r="D184" s="72"/>
      <c r="E184" s="72"/>
    </row>
    <row r="185" spans="1:6" s="59" customFormat="1" ht="11.25" x14ac:dyDescent="0.2">
      <c r="A185" s="71" t="s">
        <v>44</v>
      </c>
      <c r="B185" s="71" t="s">
        <v>9</v>
      </c>
      <c r="C185" s="72">
        <v>36440</v>
      </c>
      <c r="D185" s="72"/>
      <c r="E185" s="73"/>
      <c r="F185" s="73"/>
    </row>
    <row r="186" spans="1:6" s="59" customFormat="1" ht="11.25" x14ac:dyDescent="0.2">
      <c r="A186" s="71" t="s">
        <v>44</v>
      </c>
      <c r="B186" s="71" t="s">
        <v>5</v>
      </c>
      <c r="C186" s="72">
        <v>8491</v>
      </c>
      <c r="D186" s="72"/>
      <c r="E186" s="72"/>
    </row>
    <row r="187" spans="1:6" s="66" customFormat="1" ht="11.25" x14ac:dyDescent="0.2">
      <c r="A187" s="71" t="s">
        <v>44</v>
      </c>
      <c r="B187" s="71" t="s">
        <v>4</v>
      </c>
      <c r="C187" s="72">
        <v>5099</v>
      </c>
      <c r="D187" s="72"/>
      <c r="E187" s="73"/>
      <c r="F187" s="73"/>
    </row>
    <row r="188" spans="1:6" s="66" customFormat="1" ht="11.25" x14ac:dyDescent="0.2">
      <c r="A188" s="71" t="s">
        <v>44</v>
      </c>
      <c r="B188" s="71" t="s">
        <v>8</v>
      </c>
      <c r="C188" s="72">
        <v>2027661</v>
      </c>
      <c r="D188" s="72">
        <f>C183+C184+C185+C186+C187</f>
        <v>123948</v>
      </c>
      <c r="E188" s="74">
        <f>(D188/C188)</f>
        <v>6.1128561431126799E-2</v>
      </c>
      <c r="F188" s="75">
        <f>_xlfn.RANK.EQ(E188,E$14:E$200,0)</f>
        <v>2</v>
      </c>
    </row>
    <row r="189" spans="1:6" s="59" customFormat="1" ht="11.25" x14ac:dyDescent="0.2">
      <c r="A189" s="71" t="s">
        <v>45</v>
      </c>
      <c r="B189" s="71" t="s">
        <v>10</v>
      </c>
      <c r="C189" s="72">
        <v>206</v>
      </c>
      <c r="D189" s="72"/>
      <c r="E189" s="73"/>
      <c r="F189" s="73"/>
    </row>
    <row r="190" spans="1:6" s="59" customFormat="1" ht="11.25" x14ac:dyDescent="0.2">
      <c r="A190" s="71" t="s">
        <v>45</v>
      </c>
      <c r="B190" s="71" t="s">
        <v>11</v>
      </c>
      <c r="C190" s="72">
        <v>15455</v>
      </c>
      <c r="D190" s="72"/>
      <c r="E190" s="72"/>
    </row>
    <row r="191" spans="1:6" s="59" customFormat="1" ht="11.25" x14ac:dyDescent="0.2">
      <c r="A191" s="71" t="s">
        <v>45</v>
      </c>
      <c r="B191" s="71" t="s">
        <v>9</v>
      </c>
      <c r="C191" s="72">
        <v>762</v>
      </c>
      <c r="D191" s="72"/>
      <c r="E191" s="73"/>
      <c r="F191" s="73"/>
    </row>
    <row r="192" spans="1:6" s="59" customFormat="1" ht="11.25" x14ac:dyDescent="0.2">
      <c r="A192" s="71" t="s">
        <v>45</v>
      </c>
      <c r="B192" s="71" t="s">
        <v>5</v>
      </c>
      <c r="C192" s="72">
        <v>2753</v>
      </c>
      <c r="D192" s="72"/>
      <c r="E192" s="72"/>
    </row>
    <row r="193" spans="1:6" s="66" customFormat="1" ht="11.25" x14ac:dyDescent="0.2">
      <c r="A193" s="71" t="s">
        <v>45</v>
      </c>
      <c r="B193" s="71" t="s">
        <v>4</v>
      </c>
      <c r="C193" s="72">
        <v>165</v>
      </c>
      <c r="D193" s="72"/>
      <c r="E193" s="73"/>
      <c r="F193" s="73"/>
    </row>
    <row r="194" spans="1:6" s="66" customFormat="1" ht="11.25" x14ac:dyDescent="0.2">
      <c r="A194" s="71" t="s">
        <v>45</v>
      </c>
      <c r="B194" s="71" t="s">
        <v>8</v>
      </c>
      <c r="C194" s="72">
        <v>504951</v>
      </c>
      <c r="D194" s="72">
        <f>C189+C190+C191+C192+C193</f>
        <v>19341</v>
      </c>
      <c r="E194" s="74">
        <f>(D194/C194)</f>
        <v>3.8302726403155948E-2</v>
      </c>
      <c r="F194" s="75">
        <f>_xlfn.RANK.EQ(E194,E$14:E$200,0)</f>
        <v>8</v>
      </c>
    </row>
    <row r="195" spans="1:6" s="59" customFormat="1" ht="11.25" x14ac:dyDescent="0.2">
      <c r="A195" s="71" t="s">
        <v>46</v>
      </c>
      <c r="B195" s="71" t="s">
        <v>10</v>
      </c>
      <c r="C195" s="72">
        <v>58</v>
      </c>
      <c r="D195" s="72"/>
      <c r="E195" s="73"/>
      <c r="F195" s="73"/>
    </row>
    <row r="196" spans="1:6" s="59" customFormat="1" ht="11.25" x14ac:dyDescent="0.2">
      <c r="A196" s="71" t="s">
        <v>46</v>
      </c>
      <c r="B196" s="71" t="s">
        <v>11</v>
      </c>
      <c r="C196" s="72">
        <v>134</v>
      </c>
      <c r="D196" s="72"/>
      <c r="E196" s="72"/>
    </row>
    <row r="197" spans="1:6" s="59" customFormat="1" ht="11.25" x14ac:dyDescent="0.2">
      <c r="A197" s="71" t="s">
        <v>46</v>
      </c>
      <c r="B197" s="71" t="s">
        <v>9</v>
      </c>
      <c r="C197" s="72">
        <v>103</v>
      </c>
      <c r="D197" s="72"/>
      <c r="E197" s="73"/>
      <c r="F197" s="73"/>
    </row>
    <row r="198" spans="1:6" s="59" customFormat="1" ht="11.25" x14ac:dyDescent="0.2">
      <c r="A198" s="71" t="s">
        <v>46</v>
      </c>
      <c r="B198" s="71" t="s">
        <v>5</v>
      </c>
      <c r="C198" s="72">
        <v>70</v>
      </c>
      <c r="D198" s="72"/>
      <c r="E198" s="72"/>
    </row>
    <row r="199" spans="1:6" s="66" customFormat="1" ht="11.25" x14ac:dyDescent="0.2">
      <c r="A199" s="71" t="s">
        <v>46</v>
      </c>
      <c r="B199" s="71" t="s">
        <v>4</v>
      </c>
      <c r="C199" s="72">
        <v>317</v>
      </c>
      <c r="D199" s="72"/>
      <c r="E199" s="73"/>
      <c r="F199" s="73"/>
    </row>
    <row r="200" spans="1:6" s="66" customFormat="1" ht="11.25" x14ac:dyDescent="0.2">
      <c r="A200" s="71" t="s">
        <v>46</v>
      </c>
      <c r="B200" s="71" t="s">
        <v>8</v>
      </c>
      <c r="C200" s="72">
        <v>377174</v>
      </c>
      <c r="D200" s="72">
        <f>C195+C196+C197+C198+C199</f>
        <v>682</v>
      </c>
      <c r="E200" s="74">
        <f>(D200/C200)</f>
        <v>1.8081840211679489E-3</v>
      </c>
      <c r="F200" s="75">
        <f>_xlfn.RANK.EQ(E200,E$14:E$200,0)</f>
        <v>32</v>
      </c>
    </row>
    <row r="201" spans="1:6" s="59" customFormat="1" ht="11.25" x14ac:dyDescent="0.2">
      <c r="A201" s="71" t="s">
        <v>7</v>
      </c>
      <c r="B201" s="71" t="s">
        <v>10</v>
      </c>
      <c r="C201" s="72">
        <v>115976</v>
      </c>
      <c r="D201" s="72"/>
      <c r="E201" s="73"/>
      <c r="F201" s="73"/>
    </row>
    <row r="202" spans="1:6" s="59" customFormat="1" ht="11.25" x14ac:dyDescent="0.2">
      <c r="A202" s="71" t="s">
        <v>7</v>
      </c>
      <c r="B202" s="71" t="s">
        <v>11</v>
      </c>
      <c r="C202" s="72">
        <v>165803</v>
      </c>
      <c r="D202" s="72"/>
      <c r="E202" s="72"/>
    </row>
    <row r="203" spans="1:6" s="59" customFormat="1" ht="11.25" x14ac:dyDescent="0.2">
      <c r="A203" s="71" t="s">
        <v>7</v>
      </c>
      <c r="B203" s="71" t="s">
        <v>9</v>
      </c>
      <c r="C203" s="72">
        <v>182147</v>
      </c>
      <c r="D203" s="72"/>
      <c r="E203" s="73"/>
      <c r="F203" s="73"/>
    </row>
    <row r="204" spans="1:6" s="59" customFormat="1" ht="11.25" x14ac:dyDescent="0.2">
      <c r="A204" s="71" t="s">
        <v>7</v>
      </c>
      <c r="B204" s="71" t="s">
        <v>5</v>
      </c>
      <c r="C204" s="72">
        <v>84184</v>
      </c>
      <c r="D204" s="72"/>
      <c r="E204" s="72"/>
    </row>
    <row r="205" spans="1:6" s="66" customFormat="1" ht="11.25" x14ac:dyDescent="0.2">
      <c r="A205" s="71" t="s">
        <v>7</v>
      </c>
      <c r="B205" s="71" t="s">
        <v>4</v>
      </c>
      <c r="C205" s="72">
        <v>42999</v>
      </c>
      <c r="D205" s="72"/>
      <c r="E205" s="73"/>
      <c r="F205" s="73"/>
    </row>
    <row r="206" spans="1:6" s="66" customFormat="1" ht="11.25" x14ac:dyDescent="0.2">
      <c r="A206" s="71" t="s">
        <v>7</v>
      </c>
      <c r="B206" s="71" t="s">
        <v>8</v>
      </c>
      <c r="C206" s="72">
        <v>28643491</v>
      </c>
      <c r="D206" s="72">
        <f>C201+C202+C203+C204+C205</f>
        <v>591109</v>
      </c>
      <c r="E206" s="74">
        <f>(D206/C206)</f>
        <v>2.0636765260212173E-2</v>
      </c>
      <c r="F206" s="75"/>
    </row>
    <row r="207" spans="1:6" s="59" customFormat="1" ht="11.25" x14ac:dyDescent="0.2">
      <c r="C207" s="67"/>
      <c r="D207" s="67"/>
      <c r="E207" s="73"/>
    </row>
    <row r="208" spans="1:6" s="59" customFormat="1" ht="11.25" x14ac:dyDescent="0.2">
      <c r="A208" s="68" t="s">
        <v>75</v>
      </c>
      <c r="C208" s="67"/>
      <c r="D208" s="67"/>
      <c r="E208" s="69"/>
    </row>
    <row r="209" spans="1:5" s="59" customFormat="1" ht="11.25" x14ac:dyDescent="0.2">
      <c r="A209" s="70" t="s">
        <v>48</v>
      </c>
      <c r="C209" s="67"/>
      <c r="D209" s="67"/>
      <c r="E209" s="69"/>
    </row>
    <row r="210" spans="1:5" x14ac:dyDescent="0.2">
      <c r="D210" s="5"/>
      <c r="E210" s="5"/>
    </row>
    <row r="211" spans="1:5" x14ac:dyDescent="0.2">
      <c r="A211" s="42" t="s">
        <v>0</v>
      </c>
      <c r="D211" s="5"/>
      <c r="E211" s="5"/>
    </row>
    <row r="212" spans="1:5" x14ac:dyDescent="0.2">
      <c r="A212" s="42" t="s">
        <v>1</v>
      </c>
      <c r="D212" s="5"/>
      <c r="E212" s="5"/>
    </row>
    <row r="213" spans="1:5" x14ac:dyDescent="0.2">
      <c r="D213" s="5"/>
      <c r="E213" s="5"/>
    </row>
    <row r="214" spans="1:5" x14ac:dyDescent="0.2">
      <c r="D214" s="5"/>
      <c r="E214" s="5"/>
    </row>
    <row r="215" spans="1:5" x14ac:dyDescent="0.2">
      <c r="D215" s="5"/>
      <c r="E215" s="5"/>
    </row>
    <row r="216" spans="1:5" x14ac:dyDescent="0.2">
      <c r="D216" s="5"/>
      <c r="E216" s="5"/>
    </row>
    <row r="217" spans="1:5" x14ac:dyDescent="0.2">
      <c r="D217" s="5"/>
      <c r="E217" s="5"/>
    </row>
    <row r="218" spans="1:5" x14ac:dyDescent="0.2">
      <c r="D218" s="5"/>
      <c r="E218" s="5"/>
    </row>
    <row r="219" spans="1:5" x14ac:dyDescent="0.2">
      <c r="D219" s="5"/>
      <c r="E219" s="5"/>
    </row>
    <row r="220" spans="1:5" x14ac:dyDescent="0.2">
      <c r="D220" s="5"/>
      <c r="E220" s="5"/>
    </row>
    <row r="221" spans="1:5" x14ac:dyDescent="0.2">
      <c r="D221" s="5"/>
      <c r="E221" s="5"/>
    </row>
    <row r="222" spans="1:5" x14ac:dyDescent="0.2">
      <c r="D222" s="5"/>
      <c r="E222" s="5"/>
    </row>
    <row r="223" spans="1:5" x14ac:dyDescent="0.2">
      <c r="D223" s="5"/>
      <c r="E223" s="5"/>
    </row>
    <row r="224" spans="1:5" x14ac:dyDescent="0.2">
      <c r="D224" s="5"/>
      <c r="E224" s="5"/>
    </row>
    <row r="225" spans="4:5" x14ac:dyDescent="0.2">
      <c r="D225" s="5"/>
      <c r="E225" s="5"/>
    </row>
    <row r="226" spans="4:5" x14ac:dyDescent="0.2">
      <c r="D226" s="5"/>
      <c r="E226" s="5"/>
    </row>
    <row r="227" spans="4:5" x14ac:dyDescent="0.2">
      <c r="D227" s="5"/>
      <c r="E227" s="5"/>
    </row>
    <row r="228" spans="4:5" x14ac:dyDescent="0.2">
      <c r="D228" s="5"/>
      <c r="E228" s="8"/>
    </row>
    <row r="229" spans="4:5" x14ac:dyDescent="0.2">
      <c r="D229" s="5"/>
      <c r="E229" s="5"/>
    </row>
    <row r="230" spans="4:5" x14ac:dyDescent="0.2">
      <c r="D230" s="5"/>
      <c r="E230" s="8"/>
    </row>
    <row r="231" spans="4:5" x14ac:dyDescent="0.2">
      <c r="D231" s="5"/>
    </row>
    <row r="232" spans="4:5" x14ac:dyDescent="0.2">
      <c r="D232" s="5"/>
    </row>
  </sheetData>
  <mergeCells count="6">
    <mergeCell ref="E7:E8"/>
    <mergeCell ref="F7:F8"/>
    <mergeCell ref="A7:A8"/>
    <mergeCell ref="B7:B8"/>
    <mergeCell ref="C7:C8"/>
    <mergeCell ref="D7:D8"/>
  </mergeCells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"/>
  <sheetViews>
    <sheetView showGridLines="0" workbookViewId="0">
      <selection activeCell="C29" sqref="C29"/>
    </sheetView>
  </sheetViews>
  <sheetFormatPr baseColWidth="10" defaultRowHeight="12.75" x14ac:dyDescent="0.2"/>
  <cols>
    <col min="1" max="1" width="26" style="4" bestFit="1" customWidth="1"/>
    <col min="2" max="2" width="18.5703125" style="4" customWidth="1"/>
    <col min="3" max="3" width="15.7109375" style="4" customWidth="1"/>
    <col min="4" max="4" width="13.5703125" style="4" bestFit="1" customWidth="1"/>
    <col min="5" max="7" width="15.7109375" style="4" customWidth="1"/>
    <col min="8" max="9" width="10.7109375" style="4" customWidth="1"/>
    <col min="10" max="10" width="15.7109375" style="4" customWidth="1"/>
    <col min="11" max="11" width="13.140625" style="4" bestFit="1" customWidth="1"/>
    <col min="12" max="16384" width="11.42578125" style="4"/>
  </cols>
  <sheetData>
    <row r="1" spans="1:13" ht="14.25" x14ac:dyDescent="0.2">
      <c r="K1" s="11"/>
    </row>
    <row r="4" spans="1:13" ht="15" x14ac:dyDescent="0.25">
      <c r="A4" s="32" t="s">
        <v>53</v>
      </c>
      <c r="K4" s="12"/>
    </row>
    <row r="5" spans="1:13" ht="13.5" x14ac:dyDescent="0.25">
      <c r="A5" s="3"/>
      <c r="K5" s="12"/>
    </row>
    <row r="6" spans="1:13" ht="22.5" customHeight="1" x14ac:dyDescent="0.2">
      <c r="A6" s="43" t="s">
        <v>2</v>
      </c>
      <c r="B6" s="44" t="s">
        <v>74</v>
      </c>
      <c r="C6" s="45" t="s">
        <v>3</v>
      </c>
      <c r="D6" s="46"/>
      <c r="E6" s="46"/>
      <c r="F6" s="46"/>
      <c r="G6" s="46"/>
      <c r="H6" s="46"/>
      <c r="I6" s="46"/>
      <c r="J6" s="46"/>
      <c r="K6" s="47"/>
      <c r="L6" s="48" t="s">
        <v>56</v>
      </c>
      <c r="M6" s="49" t="s">
        <v>55</v>
      </c>
    </row>
    <row r="7" spans="1:13" ht="45" x14ac:dyDescent="0.2">
      <c r="A7" s="50"/>
      <c r="B7" s="51"/>
      <c r="C7" s="53" t="s">
        <v>4</v>
      </c>
      <c r="D7" s="54" t="s">
        <v>5</v>
      </c>
      <c r="E7" s="54" t="s">
        <v>9</v>
      </c>
      <c r="F7" s="54" t="s">
        <v>10</v>
      </c>
      <c r="G7" s="54" t="s">
        <v>11</v>
      </c>
      <c r="H7" s="54" t="s">
        <v>12</v>
      </c>
      <c r="I7" s="54" t="s">
        <v>13</v>
      </c>
      <c r="J7" s="54" t="s">
        <v>14</v>
      </c>
      <c r="K7" s="55" t="s">
        <v>6</v>
      </c>
      <c r="L7" s="48"/>
      <c r="M7" s="52"/>
    </row>
    <row r="8" spans="1:13" s="59" customFormat="1" ht="11.25" x14ac:dyDescent="0.2">
      <c r="A8" s="56" t="s">
        <v>7</v>
      </c>
      <c r="B8" s="57">
        <v>31924863</v>
      </c>
      <c r="C8" s="58">
        <v>0.13248608145945001</v>
      </c>
      <c r="D8" s="58">
        <v>0.17813388893790999</v>
      </c>
      <c r="E8" s="58">
        <v>0.55201489823150995</v>
      </c>
      <c r="F8" s="58">
        <v>0.30383215740032998</v>
      </c>
      <c r="G8" s="58">
        <v>0.33134363019819002</v>
      </c>
      <c r="H8" s="58">
        <v>3.85319429561843</v>
      </c>
      <c r="I8" s="58">
        <v>5.3577551765844698</v>
      </c>
      <c r="J8" s="58">
        <v>88.716747194811703</v>
      </c>
      <c r="K8" s="58">
        <v>0.57449267675792004</v>
      </c>
      <c r="L8" s="58">
        <f>SUBTOTAL(9,C8:G8)</f>
        <v>1.4978106562273901</v>
      </c>
    </row>
    <row r="9" spans="1:13" s="59" customFormat="1" ht="11.25" x14ac:dyDescent="0.2">
      <c r="A9" s="56" t="s">
        <v>15</v>
      </c>
      <c r="B9" s="57">
        <v>334252</v>
      </c>
      <c r="C9" s="58">
        <v>2.7823318933020601E-2</v>
      </c>
      <c r="D9" s="58">
        <v>1.1368667951126701E-2</v>
      </c>
      <c r="E9" s="58">
        <v>5.41507605040508E-2</v>
      </c>
      <c r="F9" s="58">
        <v>9.5736151167383002E-3</v>
      </c>
      <c r="G9" s="58">
        <v>3.8593635939351202E-2</v>
      </c>
      <c r="H9" s="58">
        <v>8.6162536050640004E-2</v>
      </c>
      <c r="I9" s="58">
        <v>5.64753539245838</v>
      </c>
      <c r="J9" s="58">
        <v>94.058674293646703</v>
      </c>
      <c r="K9" s="58">
        <v>6.6117779399970003E-2</v>
      </c>
      <c r="L9" s="58">
        <f t="shared" ref="L9:L40" si="0">SUBTOTAL(9,C9:G9)</f>
        <v>0.1415099984442876</v>
      </c>
      <c r="M9" s="57">
        <f>_xlfn.RANK.EQ(L9,L$9:L$40,0)</f>
        <v>31</v>
      </c>
    </row>
    <row r="10" spans="1:13" s="59" customFormat="1" ht="11.25" x14ac:dyDescent="0.2">
      <c r="A10" s="56" t="s">
        <v>16</v>
      </c>
      <c r="B10" s="57">
        <v>961553</v>
      </c>
      <c r="C10" s="58">
        <v>0.22962852801665001</v>
      </c>
      <c r="D10" s="58">
        <v>0.20009297459422001</v>
      </c>
      <c r="E10" s="58">
        <v>0.63064646462545004</v>
      </c>
      <c r="F10" s="58">
        <v>1.1543825457359101E-2</v>
      </c>
      <c r="G10" s="58">
        <v>0.10982233948622</v>
      </c>
      <c r="H10" s="58">
        <v>17.672660789368798</v>
      </c>
      <c r="I10" s="58">
        <v>1.75934139875805</v>
      </c>
      <c r="J10" s="58">
        <v>79.189810650062896</v>
      </c>
      <c r="K10" s="58">
        <v>0.19645302963019001</v>
      </c>
      <c r="L10" s="58">
        <f t="shared" si="0"/>
        <v>1.1817341321798991</v>
      </c>
      <c r="M10" s="57">
        <f>_xlfn.RANK.EQ(L10,L$9:L$40,0)</f>
        <v>15</v>
      </c>
    </row>
    <row r="11" spans="1:13" s="59" customFormat="1" ht="11.25" x14ac:dyDescent="0.2">
      <c r="A11" s="56" t="s">
        <v>17</v>
      </c>
      <c r="B11" s="57">
        <v>208972</v>
      </c>
      <c r="C11" s="58">
        <v>0.22203931627203</v>
      </c>
      <c r="D11" s="58">
        <v>0.23160997645617001</v>
      </c>
      <c r="E11" s="58">
        <v>0.95563041938631998</v>
      </c>
      <c r="F11" s="58">
        <v>0.12059031832015001</v>
      </c>
      <c r="G11" s="58">
        <v>2.8233447543211498E-2</v>
      </c>
      <c r="H11" s="58">
        <v>7.68858985892847</v>
      </c>
      <c r="I11" s="58">
        <v>0.37182014815380998</v>
      </c>
      <c r="J11" s="58">
        <v>89.842179813563504</v>
      </c>
      <c r="K11" s="58">
        <v>0.53930670137626002</v>
      </c>
      <c r="L11" s="58">
        <f t="shared" si="0"/>
        <v>1.5581034779778815</v>
      </c>
      <c r="M11" s="57">
        <f>_xlfn.RANK.EQ(L11,L$9:L$40,0)</f>
        <v>11</v>
      </c>
    </row>
    <row r="12" spans="1:13" s="59" customFormat="1" ht="11.25" x14ac:dyDescent="0.2">
      <c r="A12" s="56" t="s">
        <v>18</v>
      </c>
      <c r="B12" s="57">
        <v>244299</v>
      </c>
      <c r="C12" s="58">
        <v>0.17437648127908001</v>
      </c>
      <c r="D12" s="58">
        <v>0.28080344168415999</v>
      </c>
      <c r="E12" s="58">
        <v>1.32992767060037</v>
      </c>
      <c r="F12" s="58">
        <v>0.17478581574218</v>
      </c>
      <c r="G12" s="58">
        <v>0.78551283468208999</v>
      </c>
      <c r="H12" s="58">
        <v>12.786789958206899</v>
      </c>
      <c r="I12" s="58">
        <v>0.12934969033846999</v>
      </c>
      <c r="J12" s="58">
        <v>84.168989639744694</v>
      </c>
      <c r="K12" s="58">
        <v>0.16946446772193</v>
      </c>
      <c r="L12" s="58">
        <f t="shared" si="0"/>
        <v>2.7454062439878801</v>
      </c>
      <c r="M12" s="57">
        <f t="shared" ref="M12:M40" si="1">_xlfn.RANK.EQ(L12,L$9:L$40,0)</f>
        <v>7</v>
      </c>
    </row>
    <row r="13" spans="1:13" s="59" customFormat="1" ht="11.25" x14ac:dyDescent="0.2">
      <c r="A13" s="56" t="s">
        <v>19</v>
      </c>
      <c r="B13" s="57">
        <v>809111</v>
      </c>
      <c r="C13" s="58">
        <v>6.8346617460390002E-2</v>
      </c>
      <c r="D13" s="58">
        <v>5.4133487247114399E-2</v>
      </c>
      <c r="E13" s="58">
        <v>7.9469936757750007E-2</v>
      </c>
      <c r="F13" s="58">
        <v>1.50782772697442E-2</v>
      </c>
      <c r="G13" s="58">
        <v>4.2392205766575902E-2</v>
      </c>
      <c r="H13" s="58">
        <v>0.56852520853133004</v>
      </c>
      <c r="I13" s="58">
        <v>11.4767936661348</v>
      </c>
      <c r="J13" s="58">
        <v>87.368358605926701</v>
      </c>
      <c r="K13" s="58">
        <v>0.32690199490550997</v>
      </c>
      <c r="L13" s="58">
        <f t="shared" si="0"/>
        <v>0.25942052450157449</v>
      </c>
      <c r="M13" s="57">
        <f t="shared" si="1"/>
        <v>28</v>
      </c>
    </row>
    <row r="14" spans="1:13" s="59" customFormat="1" ht="11.25" x14ac:dyDescent="0.2">
      <c r="A14" s="56" t="s">
        <v>20</v>
      </c>
      <c r="B14" s="57">
        <v>204949</v>
      </c>
      <c r="C14" s="58">
        <v>0.13661935408320999</v>
      </c>
      <c r="D14" s="58">
        <v>0.23371668073519999</v>
      </c>
      <c r="E14" s="58">
        <v>0.10441622062073</v>
      </c>
      <c r="F14" s="58">
        <v>0.56257898306406995</v>
      </c>
      <c r="G14" s="58">
        <v>1.9029124318733E-2</v>
      </c>
      <c r="H14" s="58">
        <v>1.4325515128153801</v>
      </c>
      <c r="I14" s="58">
        <v>1.0007367686595201</v>
      </c>
      <c r="J14" s="58">
        <v>96.300543061932501</v>
      </c>
      <c r="K14" s="58">
        <v>0.20980829377064</v>
      </c>
      <c r="L14" s="58">
        <f t="shared" si="0"/>
        <v>1.0563603628219431</v>
      </c>
      <c r="M14" s="57">
        <f t="shared" si="1"/>
        <v>16</v>
      </c>
    </row>
    <row r="15" spans="1:13" s="59" customFormat="1" ht="11.25" x14ac:dyDescent="0.2">
      <c r="A15" s="56" t="s">
        <v>21</v>
      </c>
      <c r="B15" s="57">
        <v>1238565</v>
      </c>
      <c r="C15" s="58">
        <v>0.22663324088764</v>
      </c>
      <c r="D15" s="58">
        <v>0.22687545667768</v>
      </c>
      <c r="E15" s="58">
        <v>1.75969771469402</v>
      </c>
      <c r="F15" s="58">
        <v>0.67763904195581004</v>
      </c>
      <c r="G15" s="58">
        <v>0.59577010491979998</v>
      </c>
      <c r="H15" s="58">
        <v>15.4054086785917</v>
      </c>
      <c r="I15" s="58">
        <v>7.6641112900816601</v>
      </c>
      <c r="J15" s="58">
        <v>73.131083148643796</v>
      </c>
      <c r="K15" s="58">
        <v>0.31278132354781002</v>
      </c>
      <c r="L15" s="58">
        <f t="shared" si="0"/>
        <v>3.4866155591349499</v>
      </c>
      <c r="M15" s="57">
        <f t="shared" si="1"/>
        <v>5</v>
      </c>
    </row>
    <row r="16" spans="1:13" s="59" customFormat="1" ht="11.25" x14ac:dyDescent="0.2">
      <c r="A16" s="56" t="s">
        <v>22</v>
      </c>
      <c r="B16" s="57">
        <v>1033216</v>
      </c>
      <c r="C16" s="58">
        <v>7.5589228196229999E-2</v>
      </c>
      <c r="D16" s="58">
        <v>4.5876176907829497E-2</v>
      </c>
      <c r="E16" s="58">
        <v>8.5074176164510004E-2</v>
      </c>
      <c r="F16" s="58">
        <v>1.0743155351833501E-2</v>
      </c>
      <c r="G16" s="58">
        <v>5.6425761892963298E-2</v>
      </c>
      <c r="H16" s="58">
        <v>1.8004947658572801</v>
      </c>
      <c r="I16" s="58">
        <v>16.634953388255699</v>
      </c>
      <c r="J16" s="58">
        <v>79.145599758424098</v>
      </c>
      <c r="K16" s="58">
        <v>2.1452435889494499</v>
      </c>
      <c r="L16" s="58">
        <f t="shared" si="0"/>
        <v>0.27370849851336632</v>
      </c>
      <c r="M16" s="57">
        <f t="shared" si="1"/>
        <v>27</v>
      </c>
    </row>
    <row r="17" spans="1:13" s="59" customFormat="1" ht="11.25" x14ac:dyDescent="0.2">
      <c r="A17" s="56" t="s">
        <v>51</v>
      </c>
      <c r="B17" s="57">
        <v>2599081</v>
      </c>
      <c r="C17" s="58">
        <v>3.0049082733473901E-2</v>
      </c>
      <c r="D17" s="58">
        <v>0.11396335858713</v>
      </c>
      <c r="E17" s="58">
        <v>0.15232307111629001</v>
      </c>
      <c r="F17" s="58">
        <v>7.3102762091680005E-4</v>
      </c>
      <c r="G17" s="58">
        <v>2.9433480526386099E-2</v>
      </c>
      <c r="H17" s="58">
        <v>0.26170788828820002</v>
      </c>
      <c r="I17" s="58">
        <v>0.28798640750325999</v>
      </c>
      <c r="J17" s="58">
        <v>98.4092838968851</v>
      </c>
      <c r="K17" s="58">
        <v>0.71452178673922995</v>
      </c>
      <c r="L17" s="58">
        <f t="shared" si="0"/>
        <v>0.32650002058419686</v>
      </c>
      <c r="M17" s="57">
        <f t="shared" si="1"/>
        <v>22</v>
      </c>
    </row>
    <row r="18" spans="1:13" s="59" customFormat="1" ht="11.25" x14ac:dyDescent="0.2">
      <c r="A18" s="56" t="s">
        <v>24</v>
      </c>
      <c r="B18" s="57">
        <v>455860</v>
      </c>
      <c r="C18" s="58">
        <v>0.10397929188786</v>
      </c>
      <c r="D18" s="58">
        <v>6.7783968762330005E-2</v>
      </c>
      <c r="E18" s="58">
        <v>3.9924538235423197E-2</v>
      </c>
      <c r="F18" s="58">
        <v>4.8918527618128399E-2</v>
      </c>
      <c r="G18" s="58">
        <v>3.2466108015618798E-2</v>
      </c>
      <c r="H18" s="58">
        <v>3.1854078006405402</v>
      </c>
      <c r="I18" s="58">
        <v>26.3464660202693</v>
      </c>
      <c r="J18" s="58">
        <v>69.947571622866604</v>
      </c>
      <c r="K18" s="58">
        <v>0.22748212170403001</v>
      </c>
      <c r="L18" s="58">
        <f t="shared" si="0"/>
        <v>0.29307243451936038</v>
      </c>
      <c r="M18" s="57">
        <f t="shared" si="1"/>
        <v>25</v>
      </c>
    </row>
    <row r="19" spans="1:13" s="59" customFormat="1" ht="11.25" x14ac:dyDescent="0.2">
      <c r="A19" s="56" t="s">
        <v>25</v>
      </c>
      <c r="B19" s="57">
        <v>1442381</v>
      </c>
      <c r="C19" s="58">
        <v>6.6903266196650005E-2</v>
      </c>
      <c r="D19" s="58">
        <v>8.0353249245510003E-2</v>
      </c>
      <c r="E19" s="58">
        <v>0.13144931886927999</v>
      </c>
      <c r="F19" s="58">
        <v>9.9141627628206008E-3</v>
      </c>
      <c r="G19" s="58">
        <v>2.87718709550389E-2</v>
      </c>
      <c r="H19" s="58">
        <v>0.13276658525036</v>
      </c>
      <c r="I19" s="58">
        <v>4.2179562820087</v>
      </c>
      <c r="J19" s="58">
        <v>95.008253713824502</v>
      </c>
      <c r="K19" s="58">
        <v>0.32363155088703999</v>
      </c>
      <c r="L19" s="58">
        <f t="shared" si="0"/>
        <v>0.31739186802929953</v>
      </c>
      <c r="M19" s="57">
        <f t="shared" si="1"/>
        <v>23</v>
      </c>
    </row>
    <row r="20" spans="1:13" s="59" customFormat="1" ht="11.25" x14ac:dyDescent="0.2">
      <c r="A20" s="56" t="s">
        <v>26</v>
      </c>
      <c r="B20" s="57">
        <v>894621</v>
      </c>
      <c r="C20" s="58">
        <v>0.33924980522477999</v>
      </c>
      <c r="D20" s="58">
        <v>0.74780270080848998</v>
      </c>
      <c r="E20" s="58">
        <v>0.37434846711623998</v>
      </c>
      <c r="F20" s="58">
        <v>1.13478221503854</v>
      </c>
      <c r="G20" s="58">
        <v>1.5427762147322699</v>
      </c>
      <c r="H20" s="58">
        <v>7.3955339747222499</v>
      </c>
      <c r="I20" s="58">
        <v>21.100890768269402</v>
      </c>
      <c r="J20" s="58">
        <v>66.947008845086302</v>
      </c>
      <c r="K20" s="58">
        <v>0.41760700900157</v>
      </c>
      <c r="L20" s="58">
        <f t="shared" si="0"/>
        <v>4.1389594029203201</v>
      </c>
      <c r="M20" s="57">
        <f t="shared" si="1"/>
        <v>4</v>
      </c>
    </row>
    <row r="21" spans="1:13" s="59" customFormat="1" ht="11.25" x14ac:dyDescent="0.2">
      <c r="A21" s="56" t="s">
        <v>27</v>
      </c>
      <c r="B21" s="57">
        <v>756798</v>
      </c>
      <c r="C21" s="58">
        <v>5.8668231152830798E-2</v>
      </c>
      <c r="D21" s="58">
        <v>4.3340495085875001E-2</v>
      </c>
      <c r="E21" s="58">
        <v>9.8308927877710006E-2</v>
      </c>
      <c r="F21" s="58">
        <v>0.28052399715644</v>
      </c>
      <c r="G21" s="58">
        <v>0.83589015827208002</v>
      </c>
      <c r="H21" s="58">
        <v>2.4402812903839601</v>
      </c>
      <c r="I21" s="58">
        <v>2.3854449932478601</v>
      </c>
      <c r="J21" s="58">
        <v>93.461795617853099</v>
      </c>
      <c r="K21" s="58">
        <v>0.3957462889701</v>
      </c>
      <c r="L21" s="58">
        <f t="shared" si="0"/>
        <v>1.3167318095449358</v>
      </c>
      <c r="M21" s="57">
        <f t="shared" si="1"/>
        <v>14</v>
      </c>
    </row>
    <row r="22" spans="1:13" s="59" customFormat="1" ht="11.25" x14ac:dyDescent="0.2">
      <c r="A22" s="56" t="s">
        <v>28</v>
      </c>
      <c r="B22" s="57">
        <v>2058775</v>
      </c>
      <c r="C22" s="58">
        <v>5.5421306359364202E-2</v>
      </c>
      <c r="D22" s="58">
        <v>4.7503976879454998E-2</v>
      </c>
      <c r="E22" s="58">
        <v>7.1450255613159999E-2</v>
      </c>
      <c r="F22" s="58">
        <v>2.2246238661339901E-2</v>
      </c>
      <c r="G22" s="58">
        <v>4.0752389163458899E-2</v>
      </c>
      <c r="H22" s="58">
        <v>0.37609743658243</v>
      </c>
      <c r="I22" s="58">
        <v>5.4232249760172904</v>
      </c>
      <c r="J22" s="58">
        <v>93.545482143507598</v>
      </c>
      <c r="K22" s="58">
        <v>0.41782127721582002</v>
      </c>
      <c r="L22" s="58">
        <f t="shared" si="0"/>
        <v>0.23737416667677802</v>
      </c>
      <c r="M22" s="57">
        <f t="shared" si="1"/>
        <v>29</v>
      </c>
    </row>
    <row r="23" spans="1:13" s="59" customFormat="1" ht="11.25" x14ac:dyDescent="0.2">
      <c r="A23" s="56" t="s">
        <v>29</v>
      </c>
      <c r="B23" s="57">
        <v>4166570</v>
      </c>
      <c r="C23" s="58">
        <v>6.758556798517E-2</v>
      </c>
      <c r="D23" s="58">
        <v>0.10567445164727</v>
      </c>
      <c r="E23" s="58">
        <v>7.9513844721189997E-2</v>
      </c>
      <c r="F23" s="58">
        <v>2.7648641448481601E-2</v>
      </c>
      <c r="G23" s="58">
        <v>3.06247104932835E-2</v>
      </c>
      <c r="H23" s="58">
        <v>0.66875151503513997</v>
      </c>
      <c r="I23" s="58">
        <v>3.1300326167566999</v>
      </c>
      <c r="J23" s="58">
        <v>95.125222905171398</v>
      </c>
      <c r="K23" s="58">
        <v>0.76494574674131999</v>
      </c>
      <c r="L23" s="58">
        <f t="shared" si="0"/>
        <v>0.31104721629539517</v>
      </c>
      <c r="M23" s="57">
        <f t="shared" si="1"/>
        <v>24</v>
      </c>
    </row>
    <row r="24" spans="1:13" s="59" customFormat="1" ht="11.25" x14ac:dyDescent="0.2">
      <c r="A24" s="56" t="s">
        <v>30</v>
      </c>
      <c r="B24" s="57">
        <v>1191405</v>
      </c>
      <c r="C24" s="58">
        <v>0.11272405269407999</v>
      </c>
      <c r="D24" s="58">
        <v>0.28495767602116001</v>
      </c>
      <c r="E24" s="58">
        <v>0.14050637692472001</v>
      </c>
      <c r="F24" s="58">
        <v>0.1021483038933</v>
      </c>
      <c r="G24" s="58">
        <v>0.10919880309382</v>
      </c>
      <c r="H24" s="58">
        <v>6.2298714542913602</v>
      </c>
      <c r="I24" s="58">
        <v>9.1533105870799591</v>
      </c>
      <c r="J24" s="58">
        <v>83.538091580948503</v>
      </c>
      <c r="K24" s="58">
        <v>0.32919116505301999</v>
      </c>
      <c r="L24" s="58">
        <f t="shared" si="0"/>
        <v>0.74953521262708001</v>
      </c>
      <c r="M24" s="57">
        <f t="shared" si="1"/>
        <v>20</v>
      </c>
    </row>
    <row r="25" spans="1:13" s="59" customFormat="1" ht="11.25" x14ac:dyDescent="0.2">
      <c r="A25" s="56" t="s">
        <v>31</v>
      </c>
      <c r="B25" s="57">
        <v>523231</v>
      </c>
      <c r="C25" s="58">
        <v>0.15862974479722999</v>
      </c>
      <c r="D25" s="58">
        <v>0.84532453161222998</v>
      </c>
      <c r="E25" s="58">
        <v>0.48238732032314002</v>
      </c>
      <c r="F25" s="58">
        <v>0.24081141981265999</v>
      </c>
      <c r="G25" s="58">
        <v>5.5615970766258099E-2</v>
      </c>
      <c r="H25" s="58">
        <v>0.79563328625406005</v>
      </c>
      <c r="I25" s="58">
        <v>4.4884572970638201</v>
      </c>
      <c r="J25" s="58">
        <v>92.642637764199705</v>
      </c>
      <c r="K25" s="58">
        <v>0.29050266517083001</v>
      </c>
      <c r="L25" s="58">
        <f t="shared" si="0"/>
        <v>1.7827689873115182</v>
      </c>
      <c r="M25" s="57">
        <f t="shared" si="1"/>
        <v>9</v>
      </c>
    </row>
    <row r="26" spans="1:13" s="59" customFormat="1" ht="11.25" x14ac:dyDescent="0.2">
      <c r="A26" s="56" t="s">
        <v>32</v>
      </c>
      <c r="B26" s="57">
        <v>332279</v>
      </c>
      <c r="C26" s="58">
        <v>0.24858627839857</v>
      </c>
      <c r="D26" s="58">
        <v>0.14355406149651001</v>
      </c>
      <c r="E26" s="58">
        <v>0.10172174588221999</v>
      </c>
      <c r="F26" s="58">
        <v>0.22601488508150999</v>
      </c>
      <c r="G26" s="58">
        <v>0.15649499366496</v>
      </c>
      <c r="H26" s="58">
        <v>0.91519476102913</v>
      </c>
      <c r="I26" s="58">
        <v>6.5147060151258396</v>
      </c>
      <c r="J26" s="58">
        <v>91.524893237309598</v>
      </c>
      <c r="K26" s="58">
        <v>0.16883402201162001</v>
      </c>
      <c r="L26" s="58">
        <f t="shared" si="0"/>
        <v>0.87637196452376998</v>
      </c>
      <c r="M26" s="57">
        <f t="shared" si="1"/>
        <v>19</v>
      </c>
    </row>
    <row r="27" spans="1:13" s="59" customFormat="1" ht="11.25" x14ac:dyDescent="0.2">
      <c r="A27" s="56" t="s">
        <v>33</v>
      </c>
      <c r="B27" s="57">
        <v>1393322</v>
      </c>
      <c r="C27" s="58">
        <v>7.0766125848870001E-2</v>
      </c>
      <c r="D27" s="58">
        <v>4.2631925714228303E-2</v>
      </c>
      <c r="E27" s="58">
        <v>0.18882928712816999</v>
      </c>
      <c r="F27" s="58">
        <v>8.0383428956121005E-3</v>
      </c>
      <c r="G27" s="58">
        <v>2.4760966955233599E-2</v>
      </c>
      <c r="H27" s="58">
        <v>0.90589253596799002</v>
      </c>
      <c r="I27" s="58">
        <v>1.56984530496181</v>
      </c>
      <c r="J27" s="58">
        <v>96.719494847565699</v>
      </c>
      <c r="K27" s="58">
        <v>0.46974066296233002</v>
      </c>
      <c r="L27" s="58">
        <f t="shared" si="0"/>
        <v>0.335026648542114</v>
      </c>
      <c r="M27" s="57">
        <f t="shared" si="1"/>
        <v>21</v>
      </c>
    </row>
    <row r="28" spans="1:13" s="59" customFormat="1" ht="11.25" x14ac:dyDescent="0.2">
      <c r="A28" s="56" t="s">
        <v>34</v>
      </c>
      <c r="B28" s="57">
        <v>1042941</v>
      </c>
      <c r="C28" s="58">
        <v>0.63109993758035998</v>
      </c>
      <c r="D28" s="58">
        <v>0.23587144430988</v>
      </c>
      <c r="E28" s="58">
        <v>3.9910215438840702</v>
      </c>
      <c r="F28" s="58">
        <v>1.3213595016400701</v>
      </c>
      <c r="G28" s="58">
        <v>0.66715183313340998</v>
      </c>
      <c r="H28" s="58">
        <v>7.9963296102080497</v>
      </c>
      <c r="I28" s="58">
        <v>12.797655859727399</v>
      </c>
      <c r="J28" s="58">
        <v>70.238393159344497</v>
      </c>
      <c r="K28" s="58">
        <v>2.1211171101720998</v>
      </c>
      <c r="L28" s="58">
        <f t="shared" si="0"/>
        <v>6.8465042605477899</v>
      </c>
      <c r="M28" s="57">
        <f t="shared" si="1"/>
        <v>1</v>
      </c>
    </row>
    <row r="29" spans="1:13" s="59" customFormat="1" ht="11.25" x14ac:dyDescent="0.2">
      <c r="A29" s="56" t="s">
        <v>35</v>
      </c>
      <c r="B29" s="57">
        <v>1553451</v>
      </c>
      <c r="C29" s="58">
        <v>8.8126371543089999E-2</v>
      </c>
      <c r="D29" s="58">
        <v>8.9220709246700003E-2</v>
      </c>
      <c r="E29" s="58">
        <v>0.19157347093664001</v>
      </c>
      <c r="F29" s="58">
        <v>0.43483830516701</v>
      </c>
      <c r="G29" s="58">
        <v>0.16215509855154001</v>
      </c>
      <c r="H29" s="58">
        <v>4.47616307176731</v>
      </c>
      <c r="I29" s="58">
        <v>3.6404753030510699</v>
      </c>
      <c r="J29" s="58">
        <v>90.398602852616506</v>
      </c>
      <c r="K29" s="58">
        <v>0.51884481712007002</v>
      </c>
      <c r="L29" s="58">
        <f t="shared" si="0"/>
        <v>0.96591395544497993</v>
      </c>
      <c r="M29" s="57">
        <f t="shared" si="1"/>
        <v>17</v>
      </c>
    </row>
    <row r="30" spans="1:13" s="59" customFormat="1" ht="11.25" x14ac:dyDescent="0.2">
      <c r="A30" s="56" t="s">
        <v>36</v>
      </c>
      <c r="B30" s="57">
        <v>533457</v>
      </c>
      <c r="C30" s="58">
        <v>5.0050894448849699E-2</v>
      </c>
      <c r="D30" s="58">
        <v>4.8363785647203103E-2</v>
      </c>
      <c r="E30" s="58">
        <v>9.0916418755400005E-2</v>
      </c>
      <c r="F30" s="58">
        <v>4.0865524306551403E-2</v>
      </c>
      <c r="G30" s="58">
        <v>5.3800025119175497E-2</v>
      </c>
      <c r="H30" s="58">
        <v>0.75619965620470997</v>
      </c>
      <c r="I30" s="58">
        <v>1.07168900211263</v>
      </c>
      <c r="J30" s="58">
        <v>97.516200930909093</v>
      </c>
      <c r="K30" s="58">
        <v>0.37191376249632002</v>
      </c>
      <c r="L30" s="58">
        <f t="shared" si="0"/>
        <v>0.28399664827717974</v>
      </c>
      <c r="M30" s="57">
        <f t="shared" si="1"/>
        <v>26</v>
      </c>
    </row>
    <row r="31" spans="1:13" s="59" customFormat="1" ht="11.25" x14ac:dyDescent="0.2">
      <c r="A31" s="56" t="s">
        <v>37</v>
      </c>
      <c r="B31" s="57">
        <v>440663</v>
      </c>
      <c r="C31" s="58">
        <v>0.10166499116104</v>
      </c>
      <c r="D31" s="58">
        <v>0.29387536507488998</v>
      </c>
      <c r="E31" s="58">
        <v>0.12912361600587999</v>
      </c>
      <c r="F31" s="58">
        <v>0.11051529173086</v>
      </c>
      <c r="G31" s="58">
        <v>0.71460503831725997</v>
      </c>
      <c r="H31" s="58">
        <v>5.8441484762732498</v>
      </c>
      <c r="I31" s="58">
        <v>0.12458500032904</v>
      </c>
      <c r="J31" s="58">
        <v>92.328831783017804</v>
      </c>
      <c r="K31" s="58">
        <v>0.35265043808987001</v>
      </c>
      <c r="L31" s="58">
        <f t="shared" si="0"/>
        <v>1.3497843022899298</v>
      </c>
      <c r="M31" s="57">
        <f t="shared" si="1"/>
        <v>13</v>
      </c>
    </row>
    <row r="32" spans="1:13" s="59" customFormat="1" ht="11.25" x14ac:dyDescent="0.2">
      <c r="A32" s="56" t="s">
        <v>38</v>
      </c>
      <c r="B32" s="57">
        <v>709959</v>
      </c>
      <c r="C32" s="58">
        <v>0.10620331596613</v>
      </c>
      <c r="D32" s="58">
        <v>5.1411419532677298E-2</v>
      </c>
      <c r="E32" s="58">
        <v>0.15127634130984999</v>
      </c>
      <c r="F32" s="58">
        <v>2.28041337598368</v>
      </c>
      <c r="G32" s="58">
        <v>0.48214051797356999</v>
      </c>
      <c r="H32" s="58">
        <v>4.3961693562585999</v>
      </c>
      <c r="I32" s="58">
        <v>8.5054207355636002</v>
      </c>
      <c r="J32" s="58">
        <v>83.713989117681393</v>
      </c>
      <c r="K32" s="58">
        <v>0.31297581973042998</v>
      </c>
      <c r="L32" s="58">
        <f t="shared" si="0"/>
        <v>3.0714449707659073</v>
      </c>
      <c r="M32" s="57">
        <f t="shared" si="1"/>
        <v>6</v>
      </c>
    </row>
    <row r="33" spans="1:13" s="59" customFormat="1" ht="11.25" x14ac:dyDescent="0.2">
      <c r="A33" s="60" t="s">
        <v>39</v>
      </c>
      <c r="B33" s="61">
        <v>805854</v>
      </c>
      <c r="C33" s="62">
        <v>0.13339885388667999</v>
      </c>
      <c r="D33" s="62">
        <v>0.46621348283932001</v>
      </c>
      <c r="E33" s="62">
        <v>0.74132535173865</v>
      </c>
      <c r="F33" s="62">
        <v>4.5665840214232402E-2</v>
      </c>
      <c r="G33" s="62">
        <v>0.11652234772055001</v>
      </c>
      <c r="H33" s="62">
        <v>0.86417638927149998</v>
      </c>
      <c r="I33" s="62">
        <v>2.02555301580683</v>
      </c>
      <c r="J33" s="62">
        <v>95.223080111285597</v>
      </c>
      <c r="K33" s="62">
        <v>0.38406460723654001</v>
      </c>
      <c r="L33" s="62">
        <f t="shared" si="0"/>
        <v>1.5031258763994324</v>
      </c>
      <c r="M33" s="61">
        <f>_xlfn.RANK.EQ(L33,L$9:L$40,0)</f>
        <v>12</v>
      </c>
    </row>
    <row r="34" spans="1:13" s="59" customFormat="1" ht="11.25" x14ac:dyDescent="0.2">
      <c r="A34" s="56" t="s">
        <v>40</v>
      </c>
      <c r="B34" s="57">
        <v>812567</v>
      </c>
      <c r="C34" s="58">
        <v>0.20269097809780001</v>
      </c>
      <c r="D34" s="58">
        <v>0.65791497808795996</v>
      </c>
      <c r="E34" s="58">
        <v>0.47996042172522002</v>
      </c>
      <c r="F34" s="58">
        <v>0.19469163773570999</v>
      </c>
      <c r="G34" s="58">
        <v>6.6948325491919994E-2</v>
      </c>
      <c r="H34" s="58">
        <v>2.1780357804341</v>
      </c>
      <c r="I34" s="58">
        <v>5.4692105389463199</v>
      </c>
      <c r="J34" s="58">
        <v>89.863851227037301</v>
      </c>
      <c r="K34" s="58">
        <v>0.88669611244364999</v>
      </c>
      <c r="L34" s="58">
        <f t="shared" si="0"/>
        <v>1.60220634113861</v>
      </c>
      <c r="M34" s="57">
        <f t="shared" si="1"/>
        <v>10</v>
      </c>
    </row>
    <row r="35" spans="1:13" s="59" customFormat="1" ht="11.25" x14ac:dyDescent="0.2">
      <c r="A35" s="56" t="s">
        <v>41</v>
      </c>
      <c r="B35" s="57">
        <v>646059</v>
      </c>
      <c r="C35" s="58">
        <v>0.37597185396380001</v>
      </c>
      <c r="D35" s="58">
        <v>0.14085400868959999</v>
      </c>
      <c r="E35" s="58">
        <v>3.5403887261070501</v>
      </c>
      <c r="F35" s="58">
        <v>0.51078926228098998</v>
      </c>
      <c r="G35" s="58">
        <v>4.19466333570154E-2</v>
      </c>
      <c r="H35" s="58">
        <v>5.7928145881413302</v>
      </c>
      <c r="I35" s="58">
        <v>0.16794131805299001</v>
      </c>
      <c r="J35" s="58">
        <v>88.953795241611004</v>
      </c>
      <c r="K35" s="58">
        <v>0.47549836779612997</v>
      </c>
      <c r="L35" s="58">
        <f t="shared" si="0"/>
        <v>4.6099504843984551</v>
      </c>
      <c r="M35" s="57">
        <f t="shared" si="1"/>
        <v>3</v>
      </c>
    </row>
    <row r="36" spans="1:13" s="59" customFormat="1" ht="11.25" x14ac:dyDescent="0.2">
      <c r="A36" s="56" t="s">
        <v>42</v>
      </c>
      <c r="B36" s="57">
        <v>986886</v>
      </c>
      <c r="C36" s="58">
        <v>0.11622416368253</v>
      </c>
      <c r="D36" s="58">
        <v>6.4242475827999995E-2</v>
      </c>
      <c r="E36" s="58">
        <v>0.17560285585162999</v>
      </c>
      <c r="F36" s="58">
        <v>0.15878227069792999</v>
      </c>
      <c r="G36" s="58">
        <v>0.41788007936073002</v>
      </c>
      <c r="H36" s="58">
        <v>6.8228751851784297</v>
      </c>
      <c r="I36" s="58">
        <v>1.3724989512466399</v>
      </c>
      <c r="J36" s="58">
        <v>90.228759958090393</v>
      </c>
      <c r="K36" s="58">
        <v>0.64313406006367002</v>
      </c>
      <c r="L36" s="58">
        <f t="shared" si="0"/>
        <v>0.93273184542081999</v>
      </c>
      <c r="M36" s="57">
        <f t="shared" si="1"/>
        <v>18</v>
      </c>
    </row>
    <row r="37" spans="1:13" s="59" customFormat="1" ht="11.25" x14ac:dyDescent="0.2">
      <c r="A37" s="56" t="s">
        <v>43</v>
      </c>
      <c r="B37" s="57">
        <v>310416</v>
      </c>
      <c r="C37" s="58">
        <v>3.3825576001237097E-2</v>
      </c>
      <c r="D37" s="58">
        <v>5.3476624916241403E-2</v>
      </c>
      <c r="E37" s="58">
        <v>3.7691356115664099E-2</v>
      </c>
      <c r="F37" s="58">
        <v>1.1275192000412399E-2</v>
      </c>
      <c r="G37" s="58">
        <v>9.0845832689030001E-2</v>
      </c>
      <c r="H37" s="58">
        <v>0.18813463223544999</v>
      </c>
      <c r="I37" s="58">
        <v>6.1433688985103796</v>
      </c>
      <c r="J37" s="58">
        <v>93.092173083861596</v>
      </c>
      <c r="K37" s="58">
        <v>0.34920880366990997</v>
      </c>
      <c r="L37" s="58">
        <f t="shared" si="0"/>
        <v>0.22711458172258503</v>
      </c>
      <c r="M37" s="57">
        <f t="shared" si="1"/>
        <v>30</v>
      </c>
    </row>
    <row r="38" spans="1:13" s="59" customFormat="1" ht="11.25" x14ac:dyDescent="0.2">
      <c r="A38" s="56" t="s">
        <v>44</v>
      </c>
      <c r="B38" s="57">
        <v>2250001</v>
      </c>
      <c r="C38" s="58">
        <v>0.20835546295311999</v>
      </c>
      <c r="D38" s="58">
        <v>0.24635544606424001</v>
      </c>
      <c r="E38" s="58">
        <v>1.6467992680892101</v>
      </c>
      <c r="F38" s="58">
        <v>1.0740884115162601</v>
      </c>
      <c r="G38" s="58">
        <v>1.6242215003460001</v>
      </c>
      <c r="H38" s="58">
        <v>9.0201293243869607</v>
      </c>
      <c r="I38" s="58">
        <v>0.62008861329394005</v>
      </c>
      <c r="J38" s="58">
        <v>85.271962101350098</v>
      </c>
      <c r="K38" s="58">
        <v>0.28799987200005001</v>
      </c>
      <c r="L38" s="58">
        <f t="shared" si="0"/>
        <v>4.7998200889688309</v>
      </c>
      <c r="M38" s="57">
        <f t="shared" si="1"/>
        <v>2</v>
      </c>
    </row>
    <row r="39" spans="1:13" s="59" customFormat="1" ht="11.25" x14ac:dyDescent="0.2">
      <c r="A39" s="56" t="s">
        <v>45</v>
      </c>
      <c r="B39" s="57">
        <v>564613</v>
      </c>
      <c r="C39" s="58">
        <v>7.0490760928279994E-2</v>
      </c>
      <c r="D39" s="58">
        <v>0.28320283096562998</v>
      </c>
      <c r="E39" s="58">
        <v>0.11423753969533</v>
      </c>
      <c r="F39" s="58">
        <v>5.5436201433548299E-2</v>
      </c>
      <c r="G39" s="58">
        <v>1.61154631579506</v>
      </c>
      <c r="H39" s="58">
        <v>1.85153370538758</v>
      </c>
      <c r="I39" s="58">
        <v>0.1004227674531</v>
      </c>
      <c r="J39" s="58">
        <v>95.483986376509193</v>
      </c>
      <c r="K39" s="58">
        <v>0.42914350183222</v>
      </c>
      <c r="L39" s="58">
        <f t="shared" si="0"/>
        <v>2.1349136488178484</v>
      </c>
      <c r="M39" s="57">
        <f t="shared" si="1"/>
        <v>8</v>
      </c>
    </row>
    <row r="40" spans="1:13" s="59" customFormat="1" ht="11.25" x14ac:dyDescent="0.2">
      <c r="A40" s="56" t="s">
        <v>46</v>
      </c>
      <c r="B40" s="57">
        <v>418756</v>
      </c>
      <c r="C40" s="58">
        <v>3.1999541499106901E-2</v>
      </c>
      <c r="D40" s="58">
        <v>2.3641452301579002E-2</v>
      </c>
      <c r="E40" s="58">
        <v>2.4835465044082999E-2</v>
      </c>
      <c r="F40" s="58">
        <v>5.7312611640191E-3</v>
      </c>
      <c r="G40" s="58">
        <v>2.5313070141084498E-2</v>
      </c>
      <c r="H40" s="58">
        <v>0.18889281586413001</v>
      </c>
      <c r="I40" s="58">
        <v>31.717993294424399</v>
      </c>
      <c r="J40" s="58">
        <v>67.751387442806802</v>
      </c>
      <c r="K40" s="58">
        <v>0.23020565675476001</v>
      </c>
      <c r="L40" s="58">
        <f t="shared" si="0"/>
        <v>0.11152079014987251</v>
      </c>
      <c r="M40" s="57">
        <f t="shared" si="1"/>
        <v>32</v>
      </c>
    </row>
    <row r="41" spans="1:13" s="63" customFormat="1" x14ac:dyDescent="0.25"/>
    <row r="42" spans="1:13" s="63" customFormat="1" x14ac:dyDescent="0.25">
      <c r="A42" s="10" t="s">
        <v>52</v>
      </c>
    </row>
    <row r="43" spans="1:13" s="63" customFormat="1" x14ac:dyDescent="0.25">
      <c r="A43" s="9" t="s">
        <v>47</v>
      </c>
    </row>
    <row r="44" spans="1:13" s="63" customFormat="1" x14ac:dyDescent="0.25"/>
    <row r="45" spans="1:13" s="63" customFormat="1" x14ac:dyDescent="0.25">
      <c r="A45" s="42" t="s">
        <v>49</v>
      </c>
    </row>
    <row r="46" spans="1:13" s="63" customFormat="1" x14ac:dyDescent="0.25">
      <c r="A46" s="42" t="s">
        <v>50</v>
      </c>
    </row>
  </sheetData>
  <mergeCells count="5">
    <mergeCell ref="M6:M7"/>
    <mergeCell ref="L6:L7"/>
    <mergeCell ref="A6:A7"/>
    <mergeCell ref="B6:B7"/>
    <mergeCell ref="C6:K6"/>
  </mergeCells>
  <pageMargins left="0.75" right="0.75" top="1" bottom="1" header="0.5" footer="0.5"/>
  <pageSetup orientation="portrait" verticalDpi="0" r:id="rId1"/>
  <ignoredErrors>
    <ignoredError sqref="L8:L40" formulaRange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45"/>
  <sheetViews>
    <sheetView tabSelected="1" workbookViewId="0">
      <selection activeCell="C31" sqref="C31"/>
    </sheetView>
  </sheetViews>
  <sheetFormatPr baseColWidth="10" defaultRowHeight="11.25" x14ac:dyDescent="0.2"/>
  <cols>
    <col min="1" max="1" width="27" style="21" customWidth="1"/>
    <col min="2" max="2" width="19.85546875" style="21" customWidth="1"/>
    <col min="3" max="4" width="17.7109375" style="21" customWidth="1"/>
    <col min="5" max="6" width="15.7109375" style="21" customWidth="1"/>
    <col min="7" max="9" width="12.7109375" style="21" customWidth="1"/>
    <col min="10" max="10" width="24.7109375" style="21" customWidth="1"/>
    <col min="11" max="13" width="15.7109375" style="21" customWidth="1"/>
    <col min="14" max="16384" width="11.42578125" style="21"/>
  </cols>
  <sheetData>
    <row r="5" spans="1:13" ht="15" x14ac:dyDescent="0.25">
      <c r="A5" s="32" t="s">
        <v>53</v>
      </c>
    </row>
    <row r="6" spans="1:13" ht="14.25" x14ac:dyDescent="0.2">
      <c r="A6" s="31"/>
    </row>
    <row r="7" spans="1:13" ht="23.25" customHeight="1" x14ac:dyDescent="0.2">
      <c r="A7" s="23" t="s">
        <v>2</v>
      </c>
      <c r="B7" s="23" t="s">
        <v>72</v>
      </c>
      <c r="C7" s="23" t="s">
        <v>3</v>
      </c>
      <c r="D7" s="23"/>
      <c r="E7" s="23"/>
      <c r="F7" s="23"/>
      <c r="G7" s="23"/>
      <c r="H7" s="23"/>
      <c r="I7" s="23"/>
      <c r="J7" s="23"/>
      <c r="K7" s="23"/>
      <c r="L7" s="40" t="s">
        <v>53</v>
      </c>
      <c r="M7" s="33" t="s">
        <v>73</v>
      </c>
    </row>
    <row r="8" spans="1:13" ht="33.75" x14ac:dyDescent="0.2">
      <c r="A8" s="24"/>
      <c r="B8" s="24"/>
      <c r="C8" s="25" t="s">
        <v>4</v>
      </c>
      <c r="D8" s="25" t="s">
        <v>5</v>
      </c>
      <c r="E8" s="25" t="s">
        <v>9</v>
      </c>
      <c r="F8" s="25" t="s">
        <v>10</v>
      </c>
      <c r="G8" s="25" t="s">
        <v>11</v>
      </c>
      <c r="H8" s="25" t="s">
        <v>12</v>
      </c>
      <c r="I8" s="25" t="s">
        <v>13</v>
      </c>
      <c r="J8" s="25" t="s">
        <v>14</v>
      </c>
      <c r="K8" s="25" t="s">
        <v>6</v>
      </c>
      <c r="L8" s="41"/>
      <c r="M8" s="34"/>
    </row>
    <row r="9" spans="1:13" x14ac:dyDescent="0.2">
      <c r="A9" s="26" t="s">
        <v>7</v>
      </c>
      <c r="B9" s="27">
        <v>34892977</v>
      </c>
      <c r="C9" s="28">
        <v>0.25559300000000001</v>
      </c>
      <c r="D9" s="28">
        <v>0.10218099999999999</v>
      </c>
      <c r="E9" s="28">
        <v>0.50418200000000002</v>
      </c>
      <c r="F9" s="28">
        <v>0.19847300000000001</v>
      </c>
      <c r="G9" s="28">
        <v>0.244614</v>
      </c>
      <c r="H9" s="28">
        <v>3.038354</v>
      </c>
      <c r="I9" s="28">
        <v>4.0284149999999999</v>
      </c>
      <c r="J9" s="28">
        <v>91.553122999999999</v>
      </c>
      <c r="K9" s="28">
        <v>7.5066999999999995E-2</v>
      </c>
      <c r="L9" s="28">
        <f>SUM(C9:G9)</f>
        <v>1.305043</v>
      </c>
      <c r="M9" s="28"/>
    </row>
    <row r="10" spans="1:13" x14ac:dyDescent="0.2">
      <c r="A10" s="26" t="s">
        <v>15</v>
      </c>
      <c r="B10" s="27">
        <v>386975</v>
      </c>
      <c r="C10" s="28">
        <v>0.288908</v>
      </c>
      <c r="D10" s="28">
        <v>3.6180000000000001E-3</v>
      </c>
      <c r="E10" s="28">
        <v>2.2224000000000001E-2</v>
      </c>
      <c r="F10" s="28">
        <v>0</v>
      </c>
      <c r="G10" s="28">
        <v>6.1503000000000002E-2</v>
      </c>
      <c r="H10" s="28">
        <v>7.4681999999999998E-2</v>
      </c>
      <c r="I10" s="28">
        <v>4.1400610000000002</v>
      </c>
      <c r="J10" s="28">
        <v>95.391949999999994</v>
      </c>
      <c r="K10" s="28">
        <v>1.7055000000000001E-2</v>
      </c>
      <c r="L10" s="28">
        <f t="shared" ref="L10:L41" si="0">SUM(C10:G10)</f>
        <v>0.37625300000000006</v>
      </c>
      <c r="M10" s="35">
        <f>_xlfn.RANK.EQ(L10,L$10:L$41,0)</f>
        <v>26</v>
      </c>
    </row>
    <row r="11" spans="1:13" x14ac:dyDescent="0.2">
      <c r="A11" s="26" t="s">
        <v>16</v>
      </c>
      <c r="B11" s="27">
        <v>1133192</v>
      </c>
      <c r="C11" s="28">
        <v>0.41016900000000001</v>
      </c>
      <c r="D11" s="28">
        <v>0.16405</v>
      </c>
      <c r="E11" s="28">
        <v>0.78142100000000003</v>
      </c>
      <c r="F11" s="28">
        <v>1.9678999999999999E-2</v>
      </c>
      <c r="G11" s="28">
        <v>0.10298300000000001</v>
      </c>
      <c r="H11" s="28">
        <v>14.823525</v>
      </c>
      <c r="I11" s="28">
        <v>1.2954559999999999</v>
      </c>
      <c r="J11" s="28">
        <v>82.36936</v>
      </c>
      <c r="K11" s="28">
        <v>3.3356999999999998E-2</v>
      </c>
      <c r="L11" s="28">
        <f t="shared" si="0"/>
        <v>1.4783020000000002</v>
      </c>
      <c r="M11" s="35">
        <f t="shared" ref="M11:M41" si="1">_xlfn.RANK.EQ(L11,L$10:L$41,0)</f>
        <v>9</v>
      </c>
    </row>
    <row r="12" spans="1:13" x14ac:dyDescent="0.2">
      <c r="A12" s="26" t="s">
        <v>17</v>
      </c>
      <c r="B12" s="27">
        <v>237898</v>
      </c>
      <c r="C12" s="28">
        <v>0.41866700000000001</v>
      </c>
      <c r="D12" s="28">
        <v>0.12778600000000001</v>
      </c>
      <c r="E12" s="28">
        <v>0.403534</v>
      </c>
      <c r="F12" s="28">
        <v>4.7499E-2</v>
      </c>
      <c r="G12" s="28">
        <v>1.5133000000000001E-2</v>
      </c>
      <c r="H12" s="28">
        <v>6.5137159999999996</v>
      </c>
      <c r="I12" s="28">
        <v>0.16603799999999999</v>
      </c>
      <c r="J12" s="28">
        <v>92.278203000000005</v>
      </c>
      <c r="K12" s="28">
        <v>2.9423999999999999E-2</v>
      </c>
      <c r="L12" s="28">
        <f t="shared" si="0"/>
        <v>1.0126190000000002</v>
      </c>
      <c r="M12" s="35">
        <f t="shared" si="1"/>
        <v>14</v>
      </c>
    </row>
    <row r="13" spans="1:13" x14ac:dyDescent="0.2">
      <c r="A13" s="26" t="s">
        <v>18</v>
      </c>
      <c r="B13" s="27">
        <v>260535</v>
      </c>
      <c r="C13" s="28">
        <v>0.36847299999999999</v>
      </c>
      <c r="D13" s="28">
        <v>0.15429799999999999</v>
      </c>
      <c r="E13" s="28">
        <v>1.799758</v>
      </c>
      <c r="F13" s="28">
        <v>0.21954799999999999</v>
      </c>
      <c r="G13" s="28">
        <v>0.47632799999999997</v>
      </c>
      <c r="H13" s="28">
        <v>9.6152149999999992</v>
      </c>
      <c r="I13" s="28">
        <v>5.3351999999999997E-2</v>
      </c>
      <c r="J13" s="28">
        <v>85.682153999999997</v>
      </c>
      <c r="K13" s="28">
        <v>1.6308750000000001</v>
      </c>
      <c r="L13" s="28">
        <f t="shared" si="0"/>
        <v>3.018405</v>
      </c>
      <c r="M13" s="35">
        <f t="shared" si="1"/>
        <v>7</v>
      </c>
    </row>
    <row r="14" spans="1:13" x14ac:dyDescent="0.2">
      <c r="A14" s="26" t="s">
        <v>19</v>
      </c>
      <c r="B14" s="27">
        <v>896719</v>
      </c>
      <c r="C14" s="28">
        <v>0.2072</v>
      </c>
      <c r="D14" s="28">
        <v>2.7990999999999999E-2</v>
      </c>
      <c r="E14" s="28">
        <v>6.7580000000000001E-2</v>
      </c>
      <c r="F14" s="28">
        <v>2.3419999999999999E-3</v>
      </c>
      <c r="G14" s="28">
        <v>1.6951000000000001E-2</v>
      </c>
      <c r="H14" s="28">
        <v>0.33700600000000003</v>
      </c>
      <c r="I14" s="28">
        <v>8.641057</v>
      </c>
      <c r="J14" s="28">
        <v>90.607872</v>
      </c>
      <c r="K14" s="28">
        <v>9.2002E-2</v>
      </c>
      <c r="L14" s="28">
        <f t="shared" si="0"/>
        <v>0.32206400000000002</v>
      </c>
      <c r="M14" s="35">
        <f t="shared" si="1"/>
        <v>30</v>
      </c>
    </row>
    <row r="15" spans="1:13" x14ac:dyDescent="0.2">
      <c r="A15" s="26" t="s">
        <v>20</v>
      </c>
      <c r="B15" s="27">
        <v>225106</v>
      </c>
      <c r="C15" s="28">
        <v>0.26698499999999997</v>
      </c>
      <c r="D15" s="28">
        <v>5.7750999999999997E-2</v>
      </c>
      <c r="E15" s="28">
        <v>0.18613499999999999</v>
      </c>
      <c r="F15" s="28">
        <v>0.17769399999999999</v>
      </c>
      <c r="G15" s="28">
        <v>4.4419999999999998E-3</v>
      </c>
      <c r="H15" s="28">
        <v>0.78807300000000002</v>
      </c>
      <c r="I15" s="28">
        <v>0.82805399999999996</v>
      </c>
      <c r="J15" s="28">
        <v>97.689088999999996</v>
      </c>
      <c r="K15" s="28">
        <v>1.7769999999999999E-3</v>
      </c>
      <c r="L15" s="28">
        <f t="shared" si="0"/>
        <v>0.69300699999999993</v>
      </c>
      <c r="M15" s="35">
        <f t="shared" si="1"/>
        <v>20</v>
      </c>
    </row>
    <row r="16" spans="1:13" x14ac:dyDescent="0.2">
      <c r="A16" s="26" t="s">
        <v>21</v>
      </c>
      <c r="B16" s="27">
        <v>1337029</v>
      </c>
      <c r="C16" s="28">
        <v>0.42960900000000002</v>
      </c>
      <c r="D16" s="28">
        <v>0.153923</v>
      </c>
      <c r="E16" s="28">
        <v>1.7743819999999999</v>
      </c>
      <c r="F16" s="28">
        <v>0.46580899999999997</v>
      </c>
      <c r="G16" s="28">
        <v>0.42347600000000002</v>
      </c>
      <c r="H16" s="28">
        <v>13.375252</v>
      </c>
      <c r="I16" s="28">
        <v>4.8764089999999998</v>
      </c>
      <c r="J16" s="28">
        <v>78.326049999999995</v>
      </c>
      <c r="K16" s="28">
        <v>0.17509</v>
      </c>
      <c r="L16" s="28">
        <f t="shared" si="0"/>
        <v>3.2471990000000002</v>
      </c>
      <c r="M16" s="35">
        <f t="shared" si="1"/>
        <v>4</v>
      </c>
    </row>
    <row r="17" spans="1:13" x14ac:dyDescent="0.2">
      <c r="A17" s="26" t="s">
        <v>22</v>
      </c>
      <c r="B17" s="27">
        <v>1134777</v>
      </c>
      <c r="C17" s="28">
        <v>0.13958699999999999</v>
      </c>
      <c r="D17" s="28">
        <v>2.2119E-2</v>
      </c>
      <c r="E17" s="28">
        <v>0.117204</v>
      </c>
      <c r="F17" s="28">
        <v>5.9040000000000004E-3</v>
      </c>
      <c r="G17" s="28">
        <v>4.8556000000000002E-2</v>
      </c>
      <c r="H17" s="28">
        <v>1.5354559999999999</v>
      </c>
      <c r="I17" s="28">
        <v>14.904954999999999</v>
      </c>
      <c r="J17" s="28">
        <v>83.19802</v>
      </c>
      <c r="K17" s="28">
        <v>2.8198999999999998E-2</v>
      </c>
      <c r="L17" s="28">
        <f t="shared" si="0"/>
        <v>0.33337</v>
      </c>
      <c r="M17" s="35">
        <f t="shared" si="1"/>
        <v>29</v>
      </c>
    </row>
    <row r="18" spans="1:13" x14ac:dyDescent="0.2">
      <c r="A18" s="26" t="s">
        <v>51</v>
      </c>
      <c r="B18" s="27">
        <v>2710375</v>
      </c>
      <c r="C18" s="28">
        <v>0.134188</v>
      </c>
      <c r="D18" s="28">
        <v>6.6853999999999997E-2</v>
      </c>
      <c r="E18" s="28">
        <v>0.14130899999999999</v>
      </c>
      <c r="F18" s="28">
        <v>2.7669999999999999E-3</v>
      </c>
      <c r="G18" s="28">
        <v>9.8139999999999998E-3</v>
      </c>
      <c r="H18" s="28">
        <v>0.24195900000000001</v>
      </c>
      <c r="I18" s="28">
        <v>0.17274400000000001</v>
      </c>
      <c r="J18" s="28">
        <v>99.183914000000001</v>
      </c>
      <c r="K18" s="28">
        <v>4.6450999999999999E-2</v>
      </c>
      <c r="L18" s="28">
        <f t="shared" si="0"/>
        <v>0.35493199999999997</v>
      </c>
      <c r="M18" s="35">
        <f t="shared" si="1"/>
        <v>28</v>
      </c>
    </row>
    <row r="19" spans="1:13" x14ac:dyDescent="0.2">
      <c r="A19" s="26" t="s">
        <v>24</v>
      </c>
      <c r="B19" s="27">
        <v>488200</v>
      </c>
      <c r="C19" s="28">
        <v>0.19520699999999999</v>
      </c>
      <c r="D19" s="28">
        <v>0.103032</v>
      </c>
      <c r="E19" s="28">
        <v>6.4932000000000004E-2</v>
      </c>
      <c r="F19" s="28">
        <v>3.7280000000000001E-2</v>
      </c>
      <c r="G19" s="28">
        <v>4.6906999999999997E-2</v>
      </c>
      <c r="H19" s="28">
        <v>2.7589100000000002</v>
      </c>
      <c r="I19" s="28">
        <v>21.619418</v>
      </c>
      <c r="J19" s="28">
        <v>75.150347999999994</v>
      </c>
      <c r="K19" s="28">
        <v>2.3966000000000001E-2</v>
      </c>
      <c r="L19" s="28">
        <f t="shared" si="0"/>
        <v>0.44735799999999992</v>
      </c>
      <c r="M19" s="35">
        <f t="shared" si="1"/>
        <v>22</v>
      </c>
    </row>
    <row r="20" spans="1:13" x14ac:dyDescent="0.2">
      <c r="A20" s="26" t="s">
        <v>25</v>
      </c>
      <c r="B20" s="27">
        <v>1565927</v>
      </c>
      <c r="C20" s="28">
        <v>0.20607600000000001</v>
      </c>
      <c r="D20" s="28">
        <v>5.0321999999999999E-2</v>
      </c>
      <c r="E20" s="28">
        <v>0.109392</v>
      </c>
      <c r="F20" s="28">
        <v>7.1520000000000004E-3</v>
      </c>
      <c r="G20" s="28">
        <v>3.4994999999999998E-2</v>
      </c>
      <c r="H20" s="28">
        <v>9.8088999999999996E-2</v>
      </c>
      <c r="I20" s="28">
        <v>2.6772</v>
      </c>
      <c r="J20" s="28">
        <v>96.654185999999996</v>
      </c>
      <c r="K20" s="28">
        <v>0.16258700000000001</v>
      </c>
      <c r="L20" s="28">
        <f t="shared" si="0"/>
        <v>0.40793699999999999</v>
      </c>
      <c r="M20" s="35">
        <f t="shared" si="1"/>
        <v>23</v>
      </c>
    </row>
    <row r="21" spans="1:13" x14ac:dyDescent="0.2">
      <c r="A21" s="26" t="s">
        <v>26</v>
      </c>
      <c r="B21" s="27">
        <v>941593</v>
      </c>
      <c r="C21" s="28">
        <v>0.41408499999999998</v>
      </c>
      <c r="D21" s="28">
        <v>0.42205100000000001</v>
      </c>
      <c r="E21" s="28">
        <v>0.45338099999999998</v>
      </c>
      <c r="F21" s="28">
        <v>0.66844199999999998</v>
      </c>
      <c r="G21" s="28">
        <v>1.1308499999999999</v>
      </c>
      <c r="H21" s="28">
        <v>7.0217169999999998</v>
      </c>
      <c r="I21" s="28">
        <v>16.656134999999999</v>
      </c>
      <c r="J21" s="28">
        <v>73.215073000000004</v>
      </c>
      <c r="K21" s="28">
        <v>1.8266999999999999E-2</v>
      </c>
      <c r="L21" s="28">
        <f t="shared" si="0"/>
        <v>3.0888089999999999</v>
      </c>
      <c r="M21" s="35">
        <f t="shared" si="1"/>
        <v>5</v>
      </c>
    </row>
    <row r="22" spans="1:13" x14ac:dyDescent="0.2">
      <c r="A22" s="26" t="s">
        <v>27</v>
      </c>
      <c r="B22" s="27">
        <v>850674</v>
      </c>
      <c r="C22" s="28">
        <v>0.18573500000000001</v>
      </c>
      <c r="D22" s="28">
        <v>2.4451000000000001E-2</v>
      </c>
      <c r="E22" s="28">
        <v>0.114145</v>
      </c>
      <c r="F22" s="28">
        <v>0.12695799999999999</v>
      </c>
      <c r="G22" s="28">
        <v>0.59388200000000002</v>
      </c>
      <c r="H22" s="28">
        <v>1.7540210000000001</v>
      </c>
      <c r="I22" s="28">
        <v>1.544422</v>
      </c>
      <c r="J22" s="28">
        <v>95.652506000000002</v>
      </c>
      <c r="K22" s="28">
        <v>3.8790000000000001E-3</v>
      </c>
      <c r="L22" s="28">
        <f t="shared" si="0"/>
        <v>1.0451710000000001</v>
      </c>
      <c r="M22" s="35">
        <f t="shared" si="1"/>
        <v>13</v>
      </c>
    </row>
    <row r="23" spans="1:13" x14ac:dyDescent="0.2">
      <c r="A23" s="26" t="s">
        <v>28</v>
      </c>
      <c r="B23" s="27">
        <v>2314364</v>
      </c>
      <c r="C23" s="28">
        <v>0.24745500000000001</v>
      </c>
      <c r="D23" s="28">
        <v>2.0480999999999999E-2</v>
      </c>
      <c r="E23" s="28">
        <v>4.9516999999999999E-2</v>
      </c>
      <c r="F23" s="28">
        <v>1.1061E-2</v>
      </c>
      <c r="G23" s="28">
        <v>3.6468E-2</v>
      </c>
      <c r="H23" s="28">
        <v>0.26655299999999998</v>
      </c>
      <c r="I23" s="28">
        <v>4.0441779999999996</v>
      </c>
      <c r="J23" s="28">
        <v>95.282678000000004</v>
      </c>
      <c r="K23" s="28">
        <v>4.1610000000000001E-2</v>
      </c>
      <c r="L23" s="28">
        <f t="shared" si="0"/>
        <v>0.36498199999999997</v>
      </c>
      <c r="M23" s="35">
        <f t="shared" si="1"/>
        <v>27</v>
      </c>
    </row>
    <row r="24" spans="1:13" x14ac:dyDescent="0.2">
      <c r="A24" s="26" t="s">
        <v>29</v>
      </c>
      <c r="B24" s="27">
        <v>4481007</v>
      </c>
      <c r="C24" s="28">
        <v>0.18292800000000001</v>
      </c>
      <c r="D24" s="28">
        <v>7.7526999999999999E-2</v>
      </c>
      <c r="E24" s="28">
        <v>8.5539000000000004E-2</v>
      </c>
      <c r="F24" s="28">
        <v>1.1381E-2</v>
      </c>
      <c r="G24" s="28">
        <v>2.0375000000000001E-2</v>
      </c>
      <c r="H24" s="28">
        <v>0.51941400000000004</v>
      </c>
      <c r="I24" s="28">
        <v>2.255274</v>
      </c>
      <c r="J24" s="28">
        <v>96.781459999999996</v>
      </c>
      <c r="K24" s="28">
        <v>6.6100999999999993E-2</v>
      </c>
      <c r="L24" s="28">
        <f t="shared" si="0"/>
        <v>0.37774999999999997</v>
      </c>
      <c r="M24" s="35">
        <f t="shared" si="1"/>
        <v>25</v>
      </c>
    </row>
    <row r="25" spans="1:13" x14ac:dyDescent="0.2">
      <c r="A25" s="26" t="s">
        <v>30</v>
      </c>
      <c r="B25" s="27">
        <v>1282076</v>
      </c>
      <c r="C25" s="28">
        <v>0.34085300000000002</v>
      </c>
      <c r="D25" s="28">
        <v>9.7030000000000005E-2</v>
      </c>
      <c r="E25" s="28">
        <v>0.19039400000000001</v>
      </c>
      <c r="F25" s="28">
        <v>5.2492999999999998E-2</v>
      </c>
      <c r="G25" s="28">
        <v>0.10974399999999999</v>
      </c>
      <c r="H25" s="28">
        <v>4.2176910000000003</v>
      </c>
      <c r="I25" s="28">
        <v>6.6723030000000003</v>
      </c>
      <c r="J25" s="28">
        <v>88.300849999999997</v>
      </c>
      <c r="K25" s="28">
        <v>1.8641999999999999E-2</v>
      </c>
      <c r="L25" s="28">
        <f t="shared" si="0"/>
        <v>0.79051399999999994</v>
      </c>
      <c r="M25" s="35">
        <f t="shared" si="1"/>
        <v>19</v>
      </c>
    </row>
    <row r="26" spans="1:13" x14ac:dyDescent="0.2">
      <c r="A26" s="26" t="s">
        <v>31</v>
      </c>
      <c r="B26" s="27">
        <v>559322</v>
      </c>
      <c r="C26" s="28">
        <v>0.21651200000000001</v>
      </c>
      <c r="D26" s="28">
        <v>0.58857000000000004</v>
      </c>
      <c r="E26" s="28">
        <v>0.453764</v>
      </c>
      <c r="F26" s="28">
        <v>0.15053900000000001</v>
      </c>
      <c r="G26" s="28">
        <v>5.4530000000000002E-2</v>
      </c>
      <c r="H26" s="28">
        <v>0.53296699999999997</v>
      </c>
      <c r="I26" s="28">
        <v>2.958224</v>
      </c>
      <c r="J26" s="28">
        <v>95.030232999999996</v>
      </c>
      <c r="K26" s="28">
        <v>1.4661E-2</v>
      </c>
      <c r="L26" s="28">
        <f t="shared" si="0"/>
        <v>1.4639150000000001</v>
      </c>
      <c r="M26" s="35">
        <f t="shared" si="1"/>
        <v>10</v>
      </c>
    </row>
    <row r="27" spans="1:13" x14ac:dyDescent="0.2">
      <c r="A27" s="26" t="s">
        <v>32</v>
      </c>
      <c r="B27" s="27">
        <v>357684</v>
      </c>
      <c r="C27" s="28">
        <v>0.26364100000000001</v>
      </c>
      <c r="D27" s="28">
        <v>6.8776000000000004E-2</v>
      </c>
      <c r="E27" s="28">
        <v>4.2215999999999997E-2</v>
      </c>
      <c r="F27" s="28">
        <v>0.18340200000000001</v>
      </c>
      <c r="G27" s="28">
        <v>0.30166300000000001</v>
      </c>
      <c r="H27" s="28">
        <v>0.925118</v>
      </c>
      <c r="I27" s="28">
        <v>6.4844949999999999</v>
      </c>
      <c r="J27" s="28">
        <v>91.708602999999997</v>
      </c>
      <c r="K27" s="28">
        <v>2.2086999999999999E-2</v>
      </c>
      <c r="L27" s="28">
        <f t="shared" si="0"/>
        <v>0.85969800000000007</v>
      </c>
      <c r="M27" s="35">
        <f t="shared" si="1"/>
        <v>18</v>
      </c>
    </row>
    <row r="28" spans="1:13" x14ac:dyDescent="0.2">
      <c r="A28" s="26" t="s">
        <v>33</v>
      </c>
      <c r="B28" s="27">
        <v>1639901</v>
      </c>
      <c r="C28" s="28">
        <v>0.26544299999999998</v>
      </c>
      <c r="D28" s="28">
        <v>3.2074999999999999E-2</v>
      </c>
      <c r="E28" s="28">
        <v>9.2383999999999994E-2</v>
      </c>
      <c r="F28" s="28">
        <v>1.1891000000000001E-2</v>
      </c>
      <c r="G28" s="28">
        <v>6.0734999999999997E-2</v>
      </c>
      <c r="H28" s="28">
        <v>0.47698000000000002</v>
      </c>
      <c r="I28" s="28">
        <v>1.0546979999999999</v>
      </c>
      <c r="J28" s="28">
        <v>97.931460000000001</v>
      </c>
      <c r="K28" s="28">
        <v>7.4333999999999997E-2</v>
      </c>
      <c r="L28" s="28">
        <f t="shared" si="0"/>
        <v>0.46252799999999994</v>
      </c>
      <c r="M28" s="35">
        <f t="shared" si="1"/>
        <v>21</v>
      </c>
    </row>
    <row r="29" spans="1:13" x14ac:dyDescent="0.2">
      <c r="A29" s="26" t="s">
        <v>34</v>
      </c>
      <c r="B29" s="27">
        <v>1122637</v>
      </c>
      <c r="C29" s="28">
        <v>0.27141500000000002</v>
      </c>
      <c r="D29" s="28">
        <v>0.179399</v>
      </c>
      <c r="E29" s="28">
        <v>3.8622459999999998</v>
      </c>
      <c r="F29" s="28">
        <v>0.80079299999999998</v>
      </c>
      <c r="G29" s="28">
        <v>0.41634100000000002</v>
      </c>
      <c r="H29" s="28">
        <v>7.0505430000000002</v>
      </c>
      <c r="I29" s="28">
        <v>9.8274869999999996</v>
      </c>
      <c r="J29" s="28">
        <v>77.556235999999998</v>
      </c>
      <c r="K29" s="28">
        <v>3.5541000000000003E-2</v>
      </c>
      <c r="L29" s="28">
        <f t="shared" si="0"/>
        <v>5.5301939999999998</v>
      </c>
      <c r="M29" s="35">
        <f t="shared" si="1"/>
        <v>1</v>
      </c>
    </row>
    <row r="30" spans="1:13" x14ac:dyDescent="0.2">
      <c r="A30" s="26" t="s">
        <v>35</v>
      </c>
      <c r="B30" s="27">
        <v>1694228</v>
      </c>
      <c r="C30" s="28">
        <v>0.19967799999999999</v>
      </c>
      <c r="D30" s="28">
        <v>7.5845999999999997E-2</v>
      </c>
      <c r="E30" s="28">
        <v>0.22128100000000001</v>
      </c>
      <c r="F30" s="28">
        <v>0.28478999999999999</v>
      </c>
      <c r="G30" s="28">
        <v>0.10488599999999999</v>
      </c>
      <c r="H30" s="28">
        <v>3.383016</v>
      </c>
      <c r="I30" s="28">
        <v>2.4356230000000001</v>
      </c>
      <c r="J30" s="28">
        <v>93.264661000000004</v>
      </c>
      <c r="K30" s="28">
        <v>3.022E-2</v>
      </c>
      <c r="L30" s="28">
        <f t="shared" si="0"/>
        <v>0.88648100000000007</v>
      </c>
      <c r="M30" s="35">
        <f t="shared" si="1"/>
        <v>17</v>
      </c>
    </row>
    <row r="31" spans="1:13" x14ac:dyDescent="0.2">
      <c r="A31" s="26" t="s">
        <v>36</v>
      </c>
      <c r="B31" s="27">
        <v>660081</v>
      </c>
      <c r="C31" s="28">
        <v>0.154223</v>
      </c>
      <c r="D31" s="28">
        <v>3.0754E-2</v>
      </c>
      <c r="E31" s="28">
        <v>0.101503</v>
      </c>
      <c r="F31" s="28">
        <v>2.333E-2</v>
      </c>
      <c r="G31" s="28">
        <v>6.9688E-2</v>
      </c>
      <c r="H31" s="28">
        <v>0.45070199999999999</v>
      </c>
      <c r="I31" s="28">
        <v>0.80020500000000006</v>
      </c>
      <c r="J31" s="28">
        <v>98.347020999999998</v>
      </c>
      <c r="K31" s="28">
        <v>2.2572999999999999E-2</v>
      </c>
      <c r="L31" s="28">
        <f t="shared" si="0"/>
        <v>0.379498</v>
      </c>
      <c r="M31" s="35">
        <f t="shared" si="1"/>
        <v>24</v>
      </c>
    </row>
    <row r="32" spans="1:13" x14ac:dyDescent="0.2">
      <c r="A32" s="26" t="s">
        <v>37</v>
      </c>
      <c r="B32" s="27">
        <v>561057</v>
      </c>
      <c r="C32" s="28">
        <v>0.26574799999999998</v>
      </c>
      <c r="D32" s="28">
        <v>0.13902300000000001</v>
      </c>
      <c r="E32" s="28">
        <v>6.7728999999999998E-2</v>
      </c>
      <c r="F32" s="28">
        <v>5.8104999999999997E-2</v>
      </c>
      <c r="G32" s="28">
        <v>0.35860900000000001</v>
      </c>
      <c r="H32" s="28">
        <v>4.5348329999999999</v>
      </c>
      <c r="I32" s="28">
        <v>7.4858999999999995E-2</v>
      </c>
      <c r="J32" s="28">
        <v>94.440136999999993</v>
      </c>
      <c r="K32" s="28">
        <v>6.0956000000000003E-2</v>
      </c>
      <c r="L32" s="28">
        <f t="shared" si="0"/>
        <v>0.88921399999999995</v>
      </c>
      <c r="M32" s="35">
        <f t="shared" si="1"/>
        <v>16</v>
      </c>
    </row>
    <row r="33" spans="1:13" x14ac:dyDescent="0.2">
      <c r="A33" s="26" t="s">
        <v>38</v>
      </c>
      <c r="B33" s="27">
        <v>767545</v>
      </c>
      <c r="C33" s="28">
        <v>0.26356800000000002</v>
      </c>
      <c r="D33" s="28">
        <v>1.4071E-2</v>
      </c>
      <c r="E33" s="28">
        <v>0.14813499999999999</v>
      </c>
      <c r="F33" s="28">
        <v>1.973174</v>
      </c>
      <c r="G33" s="28">
        <v>0.621201</v>
      </c>
      <c r="H33" s="28">
        <v>2.4282620000000001</v>
      </c>
      <c r="I33" s="28">
        <v>5.9203039999999998</v>
      </c>
      <c r="J33" s="28">
        <v>88.536176999999995</v>
      </c>
      <c r="K33" s="28">
        <v>9.5107999999999998E-2</v>
      </c>
      <c r="L33" s="28">
        <f t="shared" si="0"/>
        <v>3.020149</v>
      </c>
      <c r="M33" s="35">
        <f t="shared" si="1"/>
        <v>6</v>
      </c>
    </row>
    <row r="34" spans="1:13" x14ac:dyDescent="0.2">
      <c r="A34" s="36" t="s">
        <v>39</v>
      </c>
      <c r="B34" s="37">
        <v>849691</v>
      </c>
      <c r="C34" s="38">
        <v>0.365427</v>
      </c>
      <c r="D34" s="38">
        <v>0.28622199999999998</v>
      </c>
      <c r="E34" s="38">
        <v>0.375666</v>
      </c>
      <c r="F34" s="38">
        <v>4.4368999999999999E-2</v>
      </c>
      <c r="G34" s="38">
        <v>0.105097</v>
      </c>
      <c r="H34" s="38">
        <v>0.60386700000000004</v>
      </c>
      <c r="I34" s="38">
        <v>1.341782</v>
      </c>
      <c r="J34" s="38">
        <v>96.859211000000002</v>
      </c>
      <c r="K34" s="38">
        <v>1.8360000000000001E-2</v>
      </c>
      <c r="L34" s="38">
        <f t="shared" si="0"/>
        <v>1.1767810000000001</v>
      </c>
      <c r="M34" s="39">
        <f t="shared" si="1"/>
        <v>12</v>
      </c>
    </row>
    <row r="35" spans="1:13" x14ac:dyDescent="0.2">
      <c r="A35" s="26" t="s">
        <v>40</v>
      </c>
      <c r="B35" s="27">
        <v>876552</v>
      </c>
      <c r="C35" s="28">
        <v>0.34419</v>
      </c>
      <c r="D35" s="28">
        <v>0.28794599999999998</v>
      </c>
      <c r="E35" s="28">
        <v>0.43169099999999999</v>
      </c>
      <c r="F35" s="28">
        <v>0.113969</v>
      </c>
      <c r="G35" s="28">
        <v>8.2026000000000002E-2</v>
      </c>
      <c r="H35" s="28">
        <v>1.782438</v>
      </c>
      <c r="I35" s="28">
        <v>4.3835389999999999</v>
      </c>
      <c r="J35" s="28">
        <v>92.536438000000004</v>
      </c>
      <c r="K35" s="28">
        <v>3.7761999999999997E-2</v>
      </c>
      <c r="L35" s="28">
        <f t="shared" si="0"/>
        <v>1.259822</v>
      </c>
      <c r="M35" s="35">
        <f t="shared" si="1"/>
        <v>11</v>
      </c>
    </row>
    <row r="36" spans="1:13" x14ac:dyDescent="0.2">
      <c r="A36" s="26" t="s">
        <v>41</v>
      </c>
      <c r="B36" s="27">
        <v>671577</v>
      </c>
      <c r="C36" s="28">
        <v>0.28604299999999999</v>
      </c>
      <c r="D36" s="28">
        <v>2.3973000000000001E-2</v>
      </c>
      <c r="E36" s="28">
        <v>3.1750639999999999</v>
      </c>
      <c r="F36" s="28">
        <v>0.386851</v>
      </c>
      <c r="G36" s="28">
        <v>3.2759999999999998E-3</v>
      </c>
      <c r="H36" s="28">
        <v>4.5105769999999996</v>
      </c>
      <c r="I36" s="28">
        <v>6.1050000000000002E-3</v>
      </c>
      <c r="J36" s="28">
        <v>91.606769999999997</v>
      </c>
      <c r="K36" s="28">
        <v>1.34E-3</v>
      </c>
      <c r="L36" s="28">
        <f t="shared" si="0"/>
        <v>3.8752070000000001</v>
      </c>
      <c r="M36" s="35">
        <f t="shared" si="1"/>
        <v>2</v>
      </c>
    </row>
    <row r="37" spans="1:13" x14ac:dyDescent="0.2">
      <c r="A37" s="26" t="s">
        <v>42</v>
      </c>
      <c r="B37" s="27">
        <v>1061475</v>
      </c>
      <c r="C37" s="28">
        <v>0.38031999999999999</v>
      </c>
      <c r="D37" s="28">
        <v>5.5395E-2</v>
      </c>
      <c r="E37" s="28">
        <v>0.119362</v>
      </c>
      <c r="F37" s="28">
        <v>8.7613999999999997E-2</v>
      </c>
      <c r="G37" s="28">
        <v>0.26698699999999997</v>
      </c>
      <c r="H37" s="28">
        <v>4.2130049999999999</v>
      </c>
      <c r="I37" s="28">
        <v>0.86285599999999996</v>
      </c>
      <c r="J37" s="28">
        <v>94.000612000000004</v>
      </c>
      <c r="K37" s="28">
        <v>1.3849E-2</v>
      </c>
      <c r="L37" s="28">
        <f t="shared" si="0"/>
        <v>0.90967799999999988</v>
      </c>
      <c r="M37" s="35">
        <f t="shared" si="1"/>
        <v>15</v>
      </c>
    </row>
    <row r="38" spans="1:13" x14ac:dyDescent="0.2">
      <c r="A38" s="26" t="s">
        <v>43</v>
      </c>
      <c r="B38" s="27">
        <v>340015</v>
      </c>
      <c r="C38" s="28">
        <v>0.17116899999999999</v>
      </c>
      <c r="D38" s="28">
        <v>2.7057999999999999E-2</v>
      </c>
      <c r="E38" s="28">
        <v>3.9410000000000001E-2</v>
      </c>
      <c r="F38" s="28">
        <v>4.4120000000000001E-3</v>
      </c>
      <c r="G38" s="28">
        <v>3.0587E-2</v>
      </c>
      <c r="H38" s="28">
        <v>6.8526000000000004E-2</v>
      </c>
      <c r="I38" s="28">
        <v>4.1974619999999998</v>
      </c>
      <c r="J38" s="28">
        <v>94.056438999999997</v>
      </c>
      <c r="K38" s="28">
        <v>1.404938</v>
      </c>
      <c r="L38" s="28">
        <f t="shared" si="0"/>
        <v>0.27263599999999999</v>
      </c>
      <c r="M38" s="35">
        <f t="shared" si="1"/>
        <v>31</v>
      </c>
    </row>
    <row r="39" spans="1:13" x14ac:dyDescent="0.2">
      <c r="A39" s="26" t="s">
        <v>44</v>
      </c>
      <c r="B39" s="27">
        <v>2381716</v>
      </c>
      <c r="C39" s="28">
        <v>0.30125299999999999</v>
      </c>
      <c r="D39" s="28">
        <v>0.11029899999999999</v>
      </c>
      <c r="E39" s="28">
        <v>1.3798029999999999</v>
      </c>
      <c r="F39" s="28">
        <v>0.66867799999999999</v>
      </c>
      <c r="G39" s="28">
        <v>1.1549659999999999</v>
      </c>
      <c r="H39" s="28">
        <v>6.837885</v>
      </c>
      <c r="I39" s="28">
        <v>0.57798700000000003</v>
      </c>
      <c r="J39" s="28">
        <v>88.950782000000004</v>
      </c>
      <c r="K39" s="28">
        <v>1.8348E-2</v>
      </c>
      <c r="L39" s="28">
        <f t="shared" si="0"/>
        <v>3.6149989999999996</v>
      </c>
      <c r="M39" s="35">
        <f t="shared" si="1"/>
        <v>3</v>
      </c>
    </row>
    <row r="40" spans="1:13" x14ac:dyDescent="0.2">
      <c r="A40" s="26" t="s">
        <v>45</v>
      </c>
      <c r="B40" s="27">
        <v>659971</v>
      </c>
      <c r="C40" s="28">
        <v>0.28849799999999998</v>
      </c>
      <c r="D40" s="28">
        <v>0.153643</v>
      </c>
      <c r="E40" s="28">
        <v>7.6519000000000004E-2</v>
      </c>
      <c r="F40" s="28">
        <v>6.6821000000000005E-2</v>
      </c>
      <c r="G40" s="28">
        <v>1.238842</v>
      </c>
      <c r="H40" s="28">
        <v>1.0814109999999999</v>
      </c>
      <c r="I40" s="28">
        <v>3.5152999999999997E-2</v>
      </c>
      <c r="J40" s="28">
        <v>97.019413999999998</v>
      </c>
      <c r="K40" s="28">
        <v>3.9698999999999998E-2</v>
      </c>
      <c r="L40" s="28">
        <f t="shared" si="0"/>
        <v>1.8243230000000001</v>
      </c>
      <c r="M40" s="35">
        <f t="shared" si="1"/>
        <v>8</v>
      </c>
    </row>
    <row r="41" spans="1:13" x14ac:dyDescent="0.2">
      <c r="A41" s="26" t="s">
        <v>46</v>
      </c>
      <c r="B41" s="27">
        <v>443078</v>
      </c>
      <c r="C41" s="28">
        <v>0.19748199999999999</v>
      </c>
      <c r="D41" s="28">
        <v>3.6110000000000001E-3</v>
      </c>
      <c r="E41" s="28">
        <v>3.7916999999999999E-2</v>
      </c>
      <c r="F41" s="28">
        <v>6.319E-3</v>
      </c>
      <c r="G41" s="28">
        <v>1.3993E-2</v>
      </c>
      <c r="H41" s="28">
        <v>0.12548599999999999</v>
      </c>
      <c r="I41" s="28">
        <v>25.125146999999998</v>
      </c>
      <c r="J41" s="28">
        <v>74.485982000000007</v>
      </c>
      <c r="K41" s="28">
        <v>4.0619999999999996E-3</v>
      </c>
      <c r="L41" s="28">
        <f t="shared" si="0"/>
        <v>0.259322</v>
      </c>
      <c r="M41" s="35">
        <f t="shared" si="1"/>
        <v>32</v>
      </c>
    </row>
    <row r="42" spans="1:13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 x14ac:dyDescent="0.2">
      <c r="A43" s="30" t="s">
        <v>70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 x14ac:dyDescent="0.2">
      <c r="A44" s="20" t="s">
        <v>71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</sheetData>
  <mergeCells count="5">
    <mergeCell ref="L7:L8"/>
    <mergeCell ref="M7:M8"/>
    <mergeCell ref="A7:A8"/>
    <mergeCell ref="B7:B8"/>
    <mergeCell ref="C7:K7"/>
  </mergeCells>
  <pageMargins left="0.7" right="0.7" top="0.75" bottom="0.75" header="0.3" footer="0.3"/>
  <ignoredErrors>
    <ignoredError sqref="L9 L10:L41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2000</vt:lpstr>
      <vt:lpstr>2010</vt:lpstr>
      <vt:lpstr>2015</vt:lpstr>
      <vt:lpstr>2020</vt:lpstr>
      <vt:lpstr>'2015'!IDX</vt:lpstr>
      <vt:lpstr>'2000'!Títulos_a_imprimir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2018-06-20T23:39:37Z</dcterms:created>
  <dcterms:modified xsi:type="dcterms:W3CDTF">2022-01-11T19:54:54Z</dcterms:modified>
</cp:coreProperties>
</file>